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7755" activeTab="0"/>
  </bookViews>
  <sheets>
    <sheet name="Sheet1" sheetId="1" r:id="rId1"/>
    <sheet name="tariffs " sheetId="2" r:id="rId2"/>
  </sheets>
  <definedNames>
    <definedName name="_xlnm.Print_Area" localSheetId="0">'Sheet1'!$A$1:$G$226</definedName>
    <definedName name="_xlnm.Print_Area" localSheetId="1">'tariffs '!$B$2:$C$521</definedName>
  </definedNames>
  <calcPr fullCalcOnLoad="1"/>
</workbook>
</file>

<file path=xl/sharedStrings.xml><?xml version="1.0" encoding="utf-8"?>
<sst xmlns="http://schemas.openxmlformats.org/spreadsheetml/2006/main" count="1121" uniqueCount="565">
  <si>
    <t>All tariffs are VAT exclusive</t>
  </si>
  <si>
    <t>regulation.</t>
  </si>
  <si>
    <t>Fail to comply to General requirement of Ti of this</t>
  </si>
  <si>
    <t>Obstruction of emergency escape routes.</t>
  </si>
  <si>
    <t>Fail to maintain and service fire extinguishers.</t>
  </si>
  <si>
    <t>Insufficient fire extinguisher.</t>
  </si>
  <si>
    <t>FIRE PROTECTION</t>
  </si>
  <si>
    <t>T2</t>
  </si>
  <si>
    <t>excavations for more than 3 metres deep.</t>
  </si>
  <si>
    <t xml:space="preserve">Fail to obtain written authorisation of Local authority for </t>
  </si>
  <si>
    <t>precautionary measures.</t>
  </si>
  <si>
    <t xml:space="preserve">Fail to maintain excavation in safe condition and to take </t>
  </si>
  <si>
    <t>EXCAVATION</t>
  </si>
  <si>
    <t>G1</t>
  </si>
  <si>
    <t>Fail to test drainage installation before put into use.</t>
  </si>
  <si>
    <t>AND INSTALLATION</t>
  </si>
  <si>
    <t>INSPECTION AND TESTING OF DRAINAGE</t>
  </si>
  <si>
    <t>P7</t>
  </si>
  <si>
    <t>Interfere with or illegal connecting of sewer.</t>
  </si>
  <si>
    <t>UNAUTHORISED DRAINAGE WORK</t>
  </si>
  <si>
    <t>P6</t>
  </si>
  <si>
    <t>Fail to seal drainage connection after disconnecting from drain.</t>
  </si>
  <si>
    <t>DISCONNECTION</t>
  </si>
  <si>
    <t>P5</t>
  </si>
  <si>
    <t>without Local Authority approval,</t>
  </si>
  <si>
    <t>Discharge of industrial effluent in sewer system</t>
  </si>
  <si>
    <t>INDUSTRIAL EFFLUENT</t>
  </si>
  <si>
    <t>P4</t>
  </si>
  <si>
    <t>Cause sewerage to be discharged in storm water system.</t>
  </si>
  <si>
    <t xml:space="preserve">Cause storm water to be discharge in sewer system. </t>
  </si>
  <si>
    <t>CONTROL OF OBJECTIONABLE DISCHARGE</t>
  </si>
  <si>
    <t>P3</t>
  </si>
  <si>
    <t>No suitable disposal of waterborne sewerage.</t>
  </si>
  <si>
    <t>COMPULSORY DRAINAGE BUILDINGS</t>
  </si>
  <si>
    <t>P1</t>
  </si>
  <si>
    <t>Fail to provide sanitary facilities for the workers.</t>
  </si>
  <si>
    <t>SANITARY FACILITIES</t>
  </si>
  <si>
    <t>F11</t>
  </si>
  <si>
    <t>Shed used or constructed in contravention of this regulation.</t>
  </si>
  <si>
    <t>BUILDER’S SHEDS</t>
  </si>
  <si>
    <t>F10</t>
  </si>
  <si>
    <t>Street after completion.</t>
  </si>
  <si>
    <t>Fail to remove surplus material or debris from site, or public</t>
  </si>
  <si>
    <t>CLEANING OF SITE</t>
  </si>
  <si>
    <t>F9</t>
  </si>
  <si>
    <t>on site during or after construction.</t>
  </si>
  <si>
    <t xml:space="preserve">Accumulating of excessive waste, rubbish or other debris </t>
  </si>
  <si>
    <t>WASTE MATERIAL ON SITE</t>
  </si>
  <si>
    <t>F8</t>
  </si>
  <si>
    <t>Fail to cease construction in terms of this regulation.</t>
  </si>
  <si>
    <t>Fail to supply proof that work is in accordance with regulations.</t>
  </si>
  <si>
    <t>CERTAIN WORK</t>
  </si>
  <si>
    <t>CUTTING INTO,LAYING OPEN AND DEMOLISH</t>
  </si>
  <si>
    <t>F7</t>
  </si>
  <si>
    <t>Working during prohibited periods.</t>
  </si>
  <si>
    <t>Demolishing of buildings or constructing of a building.</t>
  </si>
  <si>
    <t>excavations, alterations or construction.</t>
  </si>
  <si>
    <t>Fail to take precaution to limit noise and dust during</t>
  </si>
  <si>
    <t>CONTROL OF DUST AND NOISE</t>
  </si>
  <si>
    <t>F6</t>
  </si>
  <si>
    <t>public safety at the building site.</t>
  </si>
  <si>
    <t xml:space="preserve">Fail to erect a fence hoarding or barricade to ensure </t>
  </si>
  <si>
    <t>PROTECTION OF THE PUBLIC</t>
  </si>
  <si>
    <t>F1</t>
  </si>
  <si>
    <t>FINES</t>
  </si>
  <si>
    <t xml:space="preserve">ARTICLE </t>
  </si>
  <si>
    <r>
      <t xml:space="preserve">B. REGULATIONS </t>
    </r>
    <r>
      <rPr>
        <b/>
        <i/>
        <u val="single"/>
        <sz val="10"/>
        <rFont val="Arial"/>
        <family val="2"/>
      </rPr>
      <t>(continue)</t>
    </r>
  </si>
  <si>
    <t>SWIMMING POOLS</t>
  </si>
  <si>
    <t>D4</t>
  </si>
  <si>
    <t>approved plan.</t>
  </si>
  <si>
    <t xml:space="preserve">Use of building for other purposes than shown on </t>
  </si>
  <si>
    <t>Deviation from approved plan.</t>
  </si>
  <si>
    <t>GENERAL ENFORCEMENT</t>
  </si>
  <si>
    <t>A25</t>
  </si>
  <si>
    <t>Placing of concrete before inspection.</t>
  </si>
  <si>
    <t xml:space="preserve">Fail to request for inspection. </t>
  </si>
  <si>
    <t>OF A BUILDING AND NOTICE OF INSPECTION</t>
  </si>
  <si>
    <t xml:space="preserve">NOTICE TO COMMENCE ERECTION OR DEMOLISHING </t>
  </si>
  <si>
    <t>A22</t>
  </si>
  <si>
    <t>Plumbing work done by untrained and unlicensed plumbers</t>
  </si>
  <si>
    <t>CONTROL OF PLUMBERS AND PLUMBING WORK</t>
  </si>
  <si>
    <t>A18</t>
  </si>
  <si>
    <t>properly working condition.</t>
  </si>
  <si>
    <t xml:space="preserve">in connection with a building be maintained in a safe and </t>
  </si>
  <si>
    <t xml:space="preserve">Fail to ensure that any service installation provided in or </t>
  </si>
  <si>
    <t>INSTALLATIONS /MAINTENANCE AND OPERATION</t>
  </si>
  <si>
    <t>A15</t>
  </si>
  <si>
    <t>B. REGULATIONS</t>
  </si>
  <si>
    <t>BUILDING OR LAND TO PERFORM DUTIES</t>
  </si>
  <si>
    <t xml:space="preserve">AUTHORIZED PERSON TO ENTER A </t>
  </si>
  <si>
    <t xml:space="preserve">HINDERS OR OBSTRUCT ANY </t>
  </si>
  <si>
    <t>OCCUPANCY</t>
  </si>
  <si>
    <t>OCCUPY WITHOUT CERTIFICATE OF</t>
  </si>
  <si>
    <t>or showing signs of becoming dangerous to life or property.</t>
  </si>
  <si>
    <t xml:space="preserve">If a building or land on which a building was or being erected is dangerous </t>
  </si>
  <si>
    <t>If building is dilapidated or in a state of disrepair or show signs thereof;</t>
  </si>
  <si>
    <t>Local Authority to comply with the provisions of this section.</t>
  </si>
  <si>
    <t xml:space="preserve">Owner fail to comply to written notice from </t>
  </si>
  <si>
    <t>CERTAIN BUILDINGS</t>
  </si>
  <si>
    <t xml:space="preserve">DEMOLITION AND ALTERATION OF </t>
  </si>
  <si>
    <t>neighbouring properties.</t>
  </si>
  <si>
    <t xml:space="preserve">Buildings be a nuisance to occupiers, of adjoining </t>
  </si>
  <si>
    <t xml:space="preserve">Buildings unsightly or objectionable. </t>
  </si>
  <si>
    <t>Buildings not in the interest of good health or hygiene.</t>
  </si>
  <si>
    <t>PROHIBITION OR CONDITION</t>
  </si>
  <si>
    <t xml:space="preserve">CIRCUMSTANCES SUBJECT TO </t>
  </si>
  <si>
    <t>ERECTION OF BUILDING IN CERTAIN</t>
  </si>
  <si>
    <t>Erecting of a structure without approved plan</t>
  </si>
  <si>
    <t>APPROVAL OF PLANS</t>
  </si>
  <si>
    <t>Prohibited Signs</t>
  </si>
  <si>
    <t>Pamphlets</t>
  </si>
  <si>
    <t>Trailer Advertising</t>
  </si>
  <si>
    <t>Aerial Advertisements</t>
  </si>
  <si>
    <t>Tourism Sign</t>
  </si>
  <si>
    <t>Service Facility Advertisements</t>
  </si>
  <si>
    <t>Advertising for Educational Institutions</t>
  </si>
  <si>
    <t>Advertisements for Sponsored Road Traffic Projects</t>
  </si>
  <si>
    <t>Tower Bridge and Pylon Advertisements</t>
  </si>
  <si>
    <t>On-Premises Business Advertisements</t>
  </si>
  <si>
    <t>Residential or Community Advertisements</t>
  </si>
  <si>
    <t>Forecourt Advertisements</t>
  </si>
  <si>
    <t>Window Signs</t>
  </si>
  <si>
    <t>Signs Pointed on Building, Boundary Walls and_Roofs</t>
  </si>
  <si>
    <t>Balcony or under warning Advertisements</t>
  </si>
  <si>
    <t>Projecting Sign</t>
  </si>
  <si>
    <t xml:space="preserve">Flat Sign </t>
  </si>
  <si>
    <t xml:space="preserve">Roof Sign </t>
  </si>
  <si>
    <t xml:space="preserve">Sky Sign </t>
  </si>
  <si>
    <t xml:space="preserve">Product Replicas and Three Dimensional Advertisements </t>
  </si>
  <si>
    <t xml:space="preserve">Security Advertisements </t>
  </si>
  <si>
    <t xml:space="preserve">Street name Advertisements </t>
  </si>
  <si>
    <t xml:space="preserve">Construction Site Advertisements </t>
  </si>
  <si>
    <t xml:space="preserve">Development Advertisements </t>
  </si>
  <si>
    <t xml:space="preserve">Project Boards </t>
  </si>
  <si>
    <t xml:space="preserve">Posters </t>
  </si>
  <si>
    <t xml:space="preserve">Auction Posters </t>
  </si>
  <si>
    <t xml:space="preserve">Advertisements for the Sale of Goods and Livestock </t>
  </si>
  <si>
    <t>Temporary Direction Indicators for Show Houses</t>
  </si>
  <si>
    <t xml:space="preserve">Estate Agent’s Boards </t>
  </si>
  <si>
    <t xml:space="preserve">Suburban Advertisements </t>
  </si>
  <si>
    <t xml:space="preserve">Flags </t>
  </si>
  <si>
    <t xml:space="preserve">Banners </t>
  </si>
  <si>
    <t xml:space="preserve">Advertisements on Street Furniture </t>
  </si>
  <si>
    <t xml:space="preserve">PART C </t>
  </si>
  <si>
    <t xml:space="preserve">Illumination </t>
  </si>
  <si>
    <t xml:space="preserve">Position </t>
  </si>
  <si>
    <t xml:space="preserve">Maintenance </t>
  </si>
  <si>
    <t xml:space="preserve">Design and Construction </t>
  </si>
  <si>
    <t xml:space="preserve">Safety </t>
  </si>
  <si>
    <t xml:space="preserve">Amenity and Decency. </t>
  </si>
  <si>
    <t xml:space="preserve">ADMISSION OF GUILT
 FOR THE CONTROL OF OUTDOOR ADVERTISING IN
 THE GREATER TUBATSE MUNICIPALITY MUNICIPAL AREA </t>
  </si>
  <si>
    <t>Building plans</t>
  </si>
  <si>
    <t>Photocopies (per page - all sizes)</t>
  </si>
  <si>
    <t>Municipal Code (By laws and policies)</t>
  </si>
  <si>
    <t>IDP/ Budget</t>
  </si>
  <si>
    <t>TARRIFFS FOR DOCUMENTS</t>
  </si>
  <si>
    <t>Sidewalk Rentals:-</t>
  </si>
  <si>
    <t>BUILDING PLAN FEES (continue)</t>
  </si>
  <si>
    <t>Developed sidewalks</t>
  </si>
  <si>
    <t>Sidewalk deposit/Guarantee:</t>
  </si>
  <si>
    <t>Building plans submitted in informal settlements</t>
  </si>
  <si>
    <t>Occupation certificate</t>
  </si>
  <si>
    <t>Freestanding walls/boundary</t>
  </si>
  <si>
    <t>Roof top based</t>
  </si>
  <si>
    <t>Ground based</t>
  </si>
  <si>
    <t>Installation of Masts:-</t>
  </si>
  <si>
    <t>Fuel pumps, Fuel storage, Tanks and Gas installations</t>
  </si>
  <si>
    <t>Reroofing.</t>
  </si>
  <si>
    <t>Minor building works (Section 13 of NBR)</t>
  </si>
  <si>
    <t xml:space="preserve">Swimming pool </t>
  </si>
  <si>
    <t>Demolition Permit</t>
  </si>
  <si>
    <t>Minimum payable</t>
  </si>
  <si>
    <t>Application for consent to occupy before occupation certificate is issued. (Section 14[1A]</t>
  </si>
  <si>
    <t>Application to commence construction of building prior to approval of plans (section 7(6) of NBR</t>
  </si>
  <si>
    <t>zero</t>
  </si>
  <si>
    <t>Local Athority plans. To be approved/disapproved as all other plans</t>
  </si>
  <si>
    <t xml:space="preserve">Government plans (Not to be approved/disapproved) only for information  </t>
  </si>
  <si>
    <t xml:space="preserve">50% of 
calculated fees. </t>
  </si>
  <si>
    <t>Preliminary Sketch plans</t>
  </si>
  <si>
    <t>100% of 
calculated fees</t>
  </si>
  <si>
    <t>Renewal of plans within two yaers after lapsing (approval of plans lapses 12 months after approval)</t>
  </si>
  <si>
    <t>Renewal of plans within one yaer after lapsing (approval of plans lapses 12 months after approval)</t>
  </si>
  <si>
    <t>Amended plans/Redesign/new proposal (after submission)</t>
  </si>
  <si>
    <t>Same as nr1</t>
  </si>
  <si>
    <t>Additions to existing buildings</t>
  </si>
  <si>
    <t xml:space="preserve">New buildings:-b) on balance above 150m² </t>
  </si>
  <si>
    <t>BUILDING PLAN FEES</t>
  </si>
  <si>
    <t>These tariffs will be annually reviewed and published by Council</t>
  </si>
  <si>
    <t>signage,billboards on Municipal Land ,etc.</t>
  </si>
  <si>
    <t xml:space="preserve">contract such as illuminated street name advertisements,litter bins;suburban name signs, bus shelter </t>
  </si>
  <si>
    <t>Above fees do not cover for advertisements put out on tender by Council and awarded under a fixed</t>
  </si>
  <si>
    <t>relaxation fees can also be charged</t>
  </si>
  <si>
    <t xml:space="preserve">Building plan approval fees for approval of the structure, building line relaxation fees and height </t>
  </si>
  <si>
    <t xml:space="preserve">Note </t>
  </si>
  <si>
    <t>Renewal of membership</t>
  </si>
  <si>
    <t>Other</t>
  </si>
  <si>
    <t xml:space="preserve">Students </t>
  </si>
  <si>
    <t>Scholars</t>
  </si>
  <si>
    <t>Membership Fees per year</t>
  </si>
  <si>
    <t>LIBRARIES</t>
  </si>
  <si>
    <t>Residents of Steelpoort if buried in any of the other cemetries will be treaded as residents</t>
  </si>
  <si>
    <t>Praktiseer( Non -Residents)</t>
  </si>
  <si>
    <t>Praktiseer(Residents)</t>
  </si>
  <si>
    <t>Ga-Mapodile(Non-Residents)</t>
  </si>
  <si>
    <t>Ga-Mapodile(Residents)</t>
  </si>
  <si>
    <t>Burgersfort( Non-Residents)</t>
  </si>
  <si>
    <t>Burgersfort(Residents)</t>
  </si>
  <si>
    <t>Ohrigstad( Non -Residents)</t>
  </si>
  <si>
    <t>Ohrigstad(Residents)</t>
  </si>
  <si>
    <t>CEMETRIES</t>
  </si>
  <si>
    <t>Prime plus 1%</t>
  </si>
  <si>
    <t>Interest on outstanding amounts more than 30 days</t>
  </si>
  <si>
    <t>Cost plus 10%</t>
  </si>
  <si>
    <t>Purchase of Refuse Bin</t>
  </si>
  <si>
    <t>Cleaning of</t>
  </si>
  <si>
    <t>(garden refuse)</t>
  </si>
  <si>
    <t>Landfill site</t>
  </si>
  <si>
    <t>Free</t>
  </si>
  <si>
    <t xml:space="preserve">Maximum pay- load of vehicle less than 750kg </t>
  </si>
  <si>
    <t xml:space="preserve">Disposal at </t>
  </si>
  <si>
    <t>OTHER</t>
  </si>
  <si>
    <t>Fix charge</t>
  </si>
  <si>
    <t xml:space="preserve"> Churches</t>
  </si>
  <si>
    <t>Containers</t>
  </si>
  <si>
    <t xml:space="preserve">0 to 1000 sqm           </t>
  </si>
  <si>
    <t>Industries</t>
  </si>
  <si>
    <t>Residential 2 &amp; 3 Stands</t>
  </si>
  <si>
    <t>(Size of the stand)</t>
  </si>
  <si>
    <t>Residential 1 Stands</t>
  </si>
  <si>
    <t>month or as amended by Council</t>
  </si>
  <si>
    <t>Indigent People</t>
  </si>
  <si>
    <t>REFUSE</t>
  </si>
  <si>
    <t>Roads &amp; Streetlights</t>
  </si>
  <si>
    <t>(Business)</t>
  </si>
  <si>
    <t>Bulk Contribution per unit</t>
  </si>
  <si>
    <t>(Residential)</t>
  </si>
  <si>
    <t>BULK CONTIBUTIONS</t>
  </si>
  <si>
    <t>Business Stands</t>
  </si>
  <si>
    <t>Residential Stands</t>
  </si>
  <si>
    <t>Issue of Valuation Roll</t>
  </si>
  <si>
    <t>Issue Of Valuation Certificate</t>
  </si>
  <si>
    <t>Issue of Clearance Certificate</t>
  </si>
  <si>
    <t>Exempted</t>
  </si>
  <si>
    <t>Public Worship (Churches)</t>
  </si>
  <si>
    <t>Municipal Properties</t>
  </si>
  <si>
    <t>Illegal Usage</t>
  </si>
  <si>
    <t>Burgersfort Steelpoort Ohrigstad
 Ga-Mapodile Tubatse Mecklenburg</t>
  </si>
  <si>
    <t>ASSESSMENT
 RATES</t>
  </si>
  <si>
    <t>Household</t>
  </si>
  <si>
    <t>Institutional</t>
  </si>
  <si>
    <t xml:space="preserve">                   Independent Schools (as defined in policy a rebate of)</t>
  </si>
  <si>
    <t xml:space="preserve">                   Public Health Care Institution (as defined in policy a rebate of)</t>
  </si>
  <si>
    <t xml:space="preserve"> </t>
  </si>
  <si>
    <t xml:space="preserve">Income per household less than two times the social grant </t>
  </si>
  <si>
    <t>Application Type</t>
  </si>
  <si>
    <t>Section 99 ( Phasing)</t>
  </si>
  <si>
    <t>Section 96 ( Township Establishment)</t>
  </si>
  <si>
    <t>Section 96(4) Substantial change of Township</t>
  </si>
  <si>
    <t>Section 100 (Consent to amendment of documents)</t>
  </si>
  <si>
    <t>Section 88 (Extension of boundaries)</t>
  </si>
  <si>
    <t>Section 125 (Amendment scheme/incorporation of Township into Town Planning Scheme</t>
  </si>
  <si>
    <t>Section 56 (Amendment of Town Planning scheme)</t>
  </si>
  <si>
    <t>Substantial Amendment of Section 56 or 125 applications</t>
  </si>
  <si>
    <t>Section 62 &amp;63 (including revoking of a provision in an approved scheme or revoking the scheme</t>
  </si>
  <si>
    <t>Section 92(1)(a) (Subdivision of a Property)</t>
  </si>
  <si>
    <t>Section 92(1)(b) (Consolidation of Properties)</t>
  </si>
  <si>
    <t>Applications  in terms of the Greater Tubatse Land Use Scheme 2006</t>
  </si>
  <si>
    <t>Relaxation of parking requirements</t>
  </si>
  <si>
    <t>Site development plan (SDP)</t>
  </si>
  <si>
    <t>Site development plan (SDP) if application includes relaxation of building line</t>
  </si>
  <si>
    <t>Application in ters of Division of Land Ordinance 20 of 1986</t>
  </si>
  <si>
    <t>Section 6(4) Division of land (farm land)</t>
  </si>
  <si>
    <t>Section 17 Amendment or deletion of a condition or conditions</t>
  </si>
  <si>
    <t>Zoning Certificate</t>
  </si>
  <si>
    <t>Notarial tie application</t>
  </si>
  <si>
    <t>Application in terms of Local Government Ordinance No 17 of 1939</t>
  </si>
  <si>
    <t>Section 67 (Street closure)(Permanent or partial)</t>
  </si>
  <si>
    <t>Section 68 (Park Closure)(permanent or partial)</t>
  </si>
  <si>
    <t>Application in terms of Proclamation R188of 1988</t>
  </si>
  <si>
    <t>Permission to Occupy(PTO)</t>
  </si>
  <si>
    <t>Business Rights</t>
  </si>
  <si>
    <t>Transfer of Ownership(Business)</t>
  </si>
  <si>
    <t>Other (Social Uses i.e. church,school,clinic etc)</t>
  </si>
  <si>
    <t>Other Notes</t>
  </si>
  <si>
    <t>No fee is payable for applications on Council Land only  if Council is the developer or co-developer</t>
  </si>
  <si>
    <t>No application fee is payable if application is linked to Government Tax Incentive Scheme</t>
  </si>
  <si>
    <t>Application fees can only be refunded if processing has not been initiated. No partial refunds shall be considered</t>
  </si>
  <si>
    <t>In all instances the responsibility is on the applicant to circulate the application to all external bodies</t>
  </si>
  <si>
    <t>and to advertise the application as required by applicable statutes</t>
  </si>
  <si>
    <t xml:space="preserve">Stand (0 to 500 sqm)           </t>
  </si>
  <si>
    <t>Stand(501 and more)</t>
  </si>
  <si>
    <t>1001 and more per additional 1000sqm</t>
  </si>
  <si>
    <t>Public Infrastructure (PSI)</t>
  </si>
  <si>
    <t xml:space="preserve">Mining </t>
  </si>
  <si>
    <t>Interest of prime plus 1% on outstanding amounts more than 30 days</t>
  </si>
  <si>
    <t>Issue of Memorandum to Attorneys  for  Transport of Properties</t>
  </si>
  <si>
    <t>Public Benefit organizations(as defined in the rates policy)</t>
  </si>
  <si>
    <t>Per square meter for removing the cuttings or rubbish</t>
  </si>
  <si>
    <t>Per square meter for cutting  or cleaning of rubbish only</t>
  </si>
  <si>
    <t>Vacant Stands or sidewalks</t>
  </si>
  <si>
    <t>school kids</t>
  </si>
  <si>
    <t>Agricultural</t>
  </si>
  <si>
    <t>Government Properties</t>
  </si>
  <si>
    <t xml:space="preserve">       Government:Farms</t>
  </si>
  <si>
    <t xml:space="preserve">       Government : Farms With Mining 1</t>
  </si>
  <si>
    <t xml:space="preserve">       Government: Residential</t>
  </si>
  <si>
    <t xml:space="preserve">       Government: Public Institutions</t>
  </si>
  <si>
    <t xml:space="preserve">      Agricultural </t>
  </si>
  <si>
    <t xml:space="preserve">      Agricultural (Business portion)</t>
  </si>
  <si>
    <t xml:space="preserve">      Farms  with mining 1</t>
  </si>
  <si>
    <t xml:space="preserve">         Residential 2</t>
  </si>
  <si>
    <t xml:space="preserve">        Residential 3</t>
  </si>
  <si>
    <t xml:space="preserve">        Indigent family &amp; child headed family (If qualify in terms of Rates Policy a rebate of)</t>
  </si>
  <si>
    <r>
      <t xml:space="preserve">        Pensioners (If qualify in terms of the Rates Policy a rebate of</t>
    </r>
    <r>
      <rPr>
        <sz val="11"/>
        <color theme="1"/>
        <rFont val="Calibri"/>
        <family val="2"/>
      </rPr>
      <t>)</t>
    </r>
  </si>
  <si>
    <r>
      <t xml:space="preserve">       Business </t>
    </r>
    <r>
      <rPr>
        <b/>
        <sz val="10"/>
        <rFont val="Arial"/>
        <family val="2"/>
      </rPr>
      <t>included</t>
    </r>
    <r>
      <rPr>
        <sz val="10"/>
        <rFont val="Arial"/>
        <family val="2"/>
      </rPr>
      <t xml:space="preserve"> Quest Houses </t>
    </r>
    <r>
      <rPr>
        <b/>
        <sz val="10"/>
        <rFont val="Arial"/>
        <family val="2"/>
      </rPr>
      <t>without</t>
    </r>
    <r>
      <rPr>
        <sz val="10"/>
        <rFont val="Arial"/>
        <family val="2"/>
      </rPr>
      <t xml:space="preserve"> Services.(Business tariff less Discount of ……..)</t>
    </r>
  </si>
  <si>
    <r>
      <t xml:space="preserve">       Businesses, </t>
    </r>
    <r>
      <rPr>
        <b/>
        <sz val="10"/>
        <rFont val="Arial"/>
        <family val="2"/>
      </rPr>
      <t>as well</t>
    </r>
    <r>
      <rPr>
        <sz val="10"/>
        <rFont val="Arial"/>
        <family val="2"/>
      </rPr>
      <t xml:space="preserve"> as Quest Houses in Urban areas </t>
    </r>
    <r>
      <rPr>
        <b/>
        <sz val="10"/>
        <rFont val="Arial"/>
        <family val="2"/>
      </rPr>
      <t>with</t>
    </r>
    <r>
      <rPr>
        <sz val="10"/>
        <rFont val="Arial"/>
        <family val="2"/>
      </rPr>
      <t xml:space="preserve"> services</t>
    </r>
  </si>
  <si>
    <t xml:space="preserve">        Residential 1</t>
  </si>
  <si>
    <t>Developers</t>
  </si>
  <si>
    <t xml:space="preserve">        Developers (Remaining portion of the farm.)( Residential Tariff Less Discount of……)</t>
  </si>
  <si>
    <t>c/R</t>
  </si>
  <si>
    <t>GIS Maps  :  A0</t>
  </si>
  <si>
    <t xml:space="preserve">                         A1</t>
  </si>
  <si>
    <t>Clause 21(special consent)-application fee</t>
  </si>
  <si>
    <t>Clause 22 (Written consent)-application fee</t>
  </si>
  <si>
    <t>Relaxation of Building Line(Penalty per enroachment)</t>
  </si>
  <si>
    <t>Relaxation of parking requirements(Application Fee)</t>
  </si>
  <si>
    <t>Relaxation of parking requirements(Penalty per parking bay)</t>
  </si>
  <si>
    <t xml:space="preserve">                         A2</t>
  </si>
  <si>
    <t xml:space="preserve">                         A3</t>
  </si>
  <si>
    <t xml:space="preserve">                         A4</t>
  </si>
  <si>
    <t>All Tariffs are Vat Exclusive</t>
  </si>
  <si>
    <t>Refundable Deposit</t>
  </si>
  <si>
    <t>Calculate by Tech</t>
  </si>
  <si>
    <r>
      <t>Sewage/drainage plan</t>
    </r>
    <r>
      <rPr>
        <b/>
        <sz val="10"/>
        <rFont val="Arial"/>
        <family val="2"/>
      </rPr>
      <t>(per square meter)</t>
    </r>
  </si>
  <si>
    <r>
      <t>New buildings:- a) up to 150m² (</t>
    </r>
    <r>
      <rPr>
        <b/>
        <sz val="10"/>
        <rFont val="Arial"/>
        <family val="2"/>
      </rPr>
      <t>per square meter</t>
    </r>
    <r>
      <rPr>
        <sz val="10"/>
        <rFont val="Arial"/>
        <family val="2"/>
      </rPr>
      <t>)</t>
    </r>
  </si>
  <si>
    <r>
      <t>Alterations to or inside existing building(</t>
    </r>
    <r>
      <rPr>
        <b/>
        <sz val="10"/>
        <rFont val="Arial"/>
        <family val="2"/>
      </rPr>
      <t>per square meter)</t>
    </r>
  </si>
  <si>
    <r>
      <t>Engineers design/Concrete slabs/structures/Timber structures(</t>
    </r>
    <r>
      <rPr>
        <b/>
        <sz val="10"/>
        <rFont val="Arial"/>
        <family val="2"/>
      </rPr>
      <t>per square meter</t>
    </r>
    <r>
      <rPr>
        <sz val="10"/>
        <rFont val="Arial"/>
        <family val="2"/>
      </rPr>
      <t>)</t>
    </r>
  </si>
  <si>
    <t>Engineers design/Steel structures(per square meter)</t>
  </si>
  <si>
    <r>
      <t>Low Cost housing plans. To be approved/disapproved as all other plans(</t>
    </r>
    <r>
      <rPr>
        <b/>
        <sz val="10"/>
        <rFont val="Arial"/>
        <family val="2"/>
      </rPr>
      <t>per square meter)</t>
    </r>
  </si>
  <si>
    <r>
      <t>Landscaped sidewalks (</t>
    </r>
    <r>
      <rPr>
        <b/>
        <sz val="10"/>
        <rFont val="Arial"/>
        <family val="2"/>
      </rPr>
      <t>per square meter</t>
    </r>
    <r>
      <rPr>
        <sz val="10"/>
        <rFont val="Arial"/>
        <family val="2"/>
      </rPr>
      <t>)</t>
    </r>
  </si>
  <si>
    <t xml:space="preserve">More than 750kg </t>
  </si>
  <si>
    <t>Carcass Removal</t>
  </si>
  <si>
    <t>Calf,Cat,Sheep,Foal,Goat,Lamb,Pig or poultry</t>
  </si>
  <si>
    <t xml:space="preserve">Any other animal </t>
  </si>
  <si>
    <t xml:space="preserve">Maximum charge per removal </t>
  </si>
  <si>
    <t>Developers Contribution</t>
  </si>
  <si>
    <t>New developments and subdivisions per new stand</t>
  </si>
  <si>
    <t xml:space="preserve">From 1 July 2012 </t>
  </si>
  <si>
    <t>From 1July 2012</t>
  </si>
  <si>
    <t>Valuation (R1 -50000)</t>
  </si>
  <si>
    <t>Only on improved stands</t>
  </si>
  <si>
    <t>From 1 July 2012 per unit</t>
  </si>
  <si>
    <t>Valuation (R1,000,000 and more)</t>
  </si>
  <si>
    <t>Valuation (R500,001 -1,000,000)</t>
  </si>
  <si>
    <t>Valuation (R51,000 -500,000)</t>
  </si>
  <si>
    <t>Advertisement Boards less than 5 square meters(per side)</t>
  </si>
  <si>
    <t>Advertisement Boards less than 18 square meters(per side)</t>
  </si>
  <si>
    <t>Application fee (per application)</t>
  </si>
  <si>
    <t>Non Illiminated Gantry Sign(per square meter)</t>
  </si>
  <si>
    <t>Illuminated Gantry Sign (per square )meter</t>
  </si>
  <si>
    <t>City Light/Spectacular</t>
  </si>
  <si>
    <t>Empty side/Boards</t>
  </si>
  <si>
    <t xml:space="preserve">Empty site </t>
  </si>
  <si>
    <t>Generic Boards</t>
  </si>
  <si>
    <t>Per sqm of building</t>
  </si>
  <si>
    <t>Renewal of Membership</t>
  </si>
  <si>
    <t>Plumber's Registration Fee</t>
  </si>
  <si>
    <t>Annual fee</t>
  </si>
  <si>
    <t xml:space="preserve">Electrician's Registration Fee </t>
  </si>
  <si>
    <t xml:space="preserve">Contractor's Registration </t>
  </si>
  <si>
    <t xml:space="preserve">Deposit </t>
  </si>
  <si>
    <t xml:space="preserve">Registrations fee </t>
  </si>
  <si>
    <t xml:space="preserve">Re-Inspection Fee </t>
  </si>
  <si>
    <t>APPLICATIONS FEES IN TERMS OF THE TOWN PLANNING &amp;TOWNSHIPS ORDINANCE NO 15 OF 1986</t>
  </si>
  <si>
    <t>Section  92(4) (a) &amp;(b) (Amendment of subdivision /consolidation of plan or condition of approval or cancellation of approval)</t>
  </si>
  <si>
    <t xml:space="preserve">Section 125 (When Map3 is generated by municipality) </t>
  </si>
  <si>
    <t>Generation of Map 2 or 3, consolidation or subdivision &amp; any other diagram by municipality</t>
  </si>
  <si>
    <t>Land Survey Service</t>
  </si>
  <si>
    <t>Promulgation of an amendment scheme (where it is done by municipality)</t>
  </si>
  <si>
    <t>Call out per case/ site/ erf</t>
  </si>
  <si>
    <t>Rental per square meter</t>
  </si>
  <si>
    <t>RENT/HIRE OF MUNICIPAL PROPERTIES</t>
  </si>
  <si>
    <t>Removal once a week</t>
  </si>
  <si>
    <t>Removal twice a week</t>
  </si>
  <si>
    <t>Removal three times a week</t>
  </si>
  <si>
    <t>Removal five times per week</t>
  </si>
  <si>
    <t>1.Ga-Mapodile Centre</t>
  </si>
  <si>
    <t>2.Tubatse/Praktiseer offices</t>
  </si>
  <si>
    <t xml:space="preserve">3.Council Old Chamber </t>
  </si>
  <si>
    <t xml:space="preserve">Fee          </t>
  </si>
  <si>
    <t>Annual Licence Fee</t>
  </si>
  <si>
    <t>Confiscation Fee</t>
  </si>
  <si>
    <t xml:space="preserve">1. Billboards </t>
  </si>
  <si>
    <t>2.Streetname Ad</t>
  </si>
  <si>
    <t>3.Street Furniture</t>
  </si>
  <si>
    <t>4.Tempory Ads/Posters</t>
  </si>
  <si>
    <t>5. 3-D signs</t>
  </si>
  <si>
    <t>6. Suburban Name Ads</t>
  </si>
  <si>
    <t>7. Banner &amp; Flags</t>
  </si>
  <si>
    <t>8.Illuminated Ads</t>
  </si>
  <si>
    <t>9.Estate Agents/For Sale Ads</t>
  </si>
  <si>
    <t>10.Election Posters per political party</t>
  </si>
  <si>
    <t>11. Aerial Ads</t>
  </si>
  <si>
    <t xml:space="preserve">      Building Ads, Business Ads Tower Signs</t>
  </si>
  <si>
    <t>12. Third party ads-Sky ads , Roof signs,Flat Ads,Verandah Ads,Canopy Ads,Window Ads,</t>
  </si>
  <si>
    <t>13. Trailers</t>
  </si>
  <si>
    <t>14. Projects Boards and Development Ads</t>
  </si>
  <si>
    <t>15.Road Traffic Signs</t>
  </si>
  <si>
    <t>16. On premises Signs (Restricted to advertising of onsite business/products only</t>
  </si>
  <si>
    <t>17. Service Facility Signs</t>
  </si>
  <si>
    <t>18. Tourism Signs</t>
  </si>
  <si>
    <t xml:space="preserve">From 1 July 2013 </t>
  </si>
  <si>
    <t>Up tp 300sqm or part thereof of the floorarea of building</t>
  </si>
  <si>
    <t>Thereafter per 100sqm or part thereof</t>
  </si>
  <si>
    <t xml:space="preserve"> From 1 July 2013</t>
  </si>
  <si>
    <t>State supported schools,technicons</t>
  </si>
  <si>
    <t>colleges and universities</t>
  </si>
  <si>
    <t>Removing non-perishable refuse</t>
  </si>
  <si>
    <t>Per removal</t>
  </si>
  <si>
    <t xml:space="preserve">Per unit </t>
  </si>
  <si>
    <t>Block of flats</t>
  </si>
  <si>
    <t>Replaced</t>
  </si>
  <si>
    <t>Billboards</t>
  </si>
  <si>
    <t>Per 100sqm or part thereof of the floor area</t>
  </si>
  <si>
    <t>From 1 July 2013(Weighbridge Fees)</t>
  </si>
  <si>
    <t>For the removal of refuse where</t>
  </si>
  <si>
    <t>supplied for use by a specific premises</t>
  </si>
  <si>
    <t xml:space="preserve">a mass container is specifically </t>
  </si>
  <si>
    <t>per container per removal</t>
  </si>
  <si>
    <t>Businesses, Hotels</t>
  </si>
  <si>
    <t>2015/16
c/R
10.% increase</t>
  </si>
  <si>
    <t>2015/16
c/R
10% increase</t>
  </si>
  <si>
    <r>
      <t>0m²</t>
    </r>
    <r>
      <rPr>
        <sz val="11"/>
        <rFont val="Calibri"/>
        <family val="2"/>
      </rPr>
      <t xml:space="preserve"> to 50m</t>
    </r>
    <r>
      <rPr>
        <sz val="10"/>
        <rFont val="Arial"/>
        <family val="2"/>
      </rPr>
      <t>²</t>
    </r>
  </si>
  <si>
    <r>
      <t>51m²</t>
    </r>
    <r>
      <rPr>
        <sz val="11"/>
        <rFont val="Calibri"/>
        <family val="2"/>
      </rPr>
      <t xml:space="preserve"> to 100m</t>
    </r>
    <r>
      <rPr>
        <sz val="10"/>
        <rFont val="Arial"/>
        <family val="2"/>
      </rPr>
      <t>²</t>
    </r>
  </si>
  <si>
    <r>
      <t>101m²</t>
    </r>
    <r>
      <rPr>
        <sz val="11"/>
        <rFont val="Calibri"/>
        <family val="2"/>
      </rPr>
      <t xml:space="preserve"> to 150m</t>
    </r>
    <r>
      <rPr>
        <sz val="10"/>
        <rFont val="Arial"/>
        <family val="2"/>
      </rPr>
      <t>²</t>
    </r>
  </si>
  <si>
    <r>
      <t>151m²</t>
    </r>
    <r>
      <rPr>
        <sz val="11"/>
        <rFont val="Calibri"/>
        <family val="2"/>
      </rPr>
      <t xml:space="preserve"> to 200m</t>
    </r>
    <r>
      <rPr>
        <sz val="10"/>
        <rFont val="Arial"/>
        <family val="2"/>
      </rPr>
      <t>²</t>
    </r>
  </si>
  <si>
    <r>
      <t>201m²</t>
    </r>
    <r>
      <rPr>
        <sz val="11"/>
        <rFont val="Calibri"/>
        <family val="2"/>
      </rPr>
      <t xml:space="preserve"> and more</t>
    </r>
  </si>
  <si>
    <t>Non Refundable Tender Deposit 80/20 principle</t>
  </si>
  <si>
    <t>Non Refundable Tender Deposit 90/10 principle</t>
  </si>
  <si>
    <t>Businesses /Industrial</t>
  </si>
  <si>
    <t>See Part C Billboards</t>
  </si>
  <si>
    <t>2015/16
c/R
6% increase</t>
  </si>
  <si>
    <t>Approved Tariffs  2015/16 Financial Year</t>
  </si>
  <si>
    <r>
      <t xml:space="preserve">R4.41 /m²
</t>
    </r>
    <r>
      <rPr>
        <sz val="11"/>
        <color theme="1"/>
        <rFont val="Calibri"/>
        <family val="2"/>
      </rPr>
      <t>Straight</t>
    </r>
  </si>
  <si>
    <t>R4.41/m²</t>
  </si>
  <si>
    <t>R2-70/m²</t>
  </si>
  <si>
    <t>R2-57/m²</t>
  </si>
  <si>
    <t>R4.02/m²</t>
  </si>
  <si>
    <t>R2-93/m²</t>
  </si>
  <si>
    <t>R5.72/m²</t>
  </si>
  <si>
    <t>R95.17/m²</t>
  </si>
  <si>
    <t>R126.51/m²</t>
  </si>
  <si>
    <r>
      <t xml:space="preserve">R4.51 /m²
</t>
    </r>
    <r>
      <rPr>
        <sz val="11"/>
        <color theme="1"/>
        <rFont val="Calibri"/>
        <family val="2"/>
      </rPr>
      <t>Straight</t>
    </r>
  </si>
  <si>
    <r>
      <t xml:space="preserve">R4.61 /m²
</t>
    </r>
    <r>
      <rPr>
        <sz val="11"/>
        <color theme="1"/>
        <rFont val="Calibri"/>
        <family val="2"/>
      </rPr>
      <t>Straight</t>
    </r>
  </si>
  <si>
    <r>
      <t xml:space="preserve">R4.71 /m²
</t>
    </r>
    <r>
      <rPr>
        <sz val="11"/>
        <color theme="1"/>
        <rFont val="Calibri"/>
        <family val="2"/>
      </rPr>
      <t>Straight</t>
    </r>
  </si>
  <si>
    <t>R4.51/m²</t>
  </si>
  <si>
    <t>R4.61/m²</t>
  </si>
  <si>
    <t>R4.71/m²</t>
  </si>
  <si>
    <t>R2-80/m²</t>
  </si>
  <si>
    <t>R2-90/m²</t>
  </si>
  <si>
    <t>R3-00/m²</t>
  </si>
  <si>
    <t>R4.12/m²</t>
  </si>
  <si>
    <t>R4.22/m²</t>
  </si>
  <si>
    <t>R4.32m²</t>
  </si>
  <si>
    <t>R5.82/m²</t>
  </si>
  <si>
    <t>R5.92/m²</t>
  </si>
  <si>
    <t>R6.02/m²</t>
  </si>
  <si>
    <t>R3-03/m²</t>
  </si>
  <si>
    <t>R3-13/m²</t>
  </si>
  <si>
    <t>R3-23/m²</t>
  </si>
  <si>
    <t>R139.61/m²</t>
  </si>
  <si>
    <t>R153.57/m²</t>
  </si>
  <si>
    <t>R168.93/m²</t>
  </si>
  <si>
    <t>2016/17
c/R
6% increase</t>
  </si>
  <si>
    <t>2017/18
c/R
6% increase</t>
  </si>
  <si>
    <t>2018/19
c/R
6% increase</t>
  </si>
  <si>
    <t>R104.69/m²</t>
  </si>
  <si>
    <t>R115.16/m²</t>
  </si>
  <si>
    <t>R126.67/m²</t>
  </si>
  <si>
    <t>Per appilcation</t>
  </si>
  <si>
    <t>Per item</t>
  </si>
  <si>
    <t>Per m² per week</t>
  </si>
  <si>
    <t>per sheet</t>
  </si>
  <si>
    <t>Moganyaka/Leeufontein/Elandskraal/Matlerekeng/Zamenkomst/Marble Hall and Outer lying Farms</t>
  </si>
  <si>
    <t>Clause (special consent)-application fee</t>
  </si>
  <si>
    <t>Clause (Written consent)-application fee</t>
  </si>
  <si>
    <t>Building plans (A4-A3 only)</t>
  </si>
  <si>
    <t>GIS Maps (when available)   :  A0</t>
  </si>
  <si>
    <t>Fail to comply to General requirement of Ti of SDM Fire By-Laws</t>
  </si>
  <si>
    <t>Application in terms of Proclamation R188 of 1988</t>
  </si>
  <si>
    <t>Deeds Dearch</t>
  </si>
  <si>
    <t>Payment related to Service contribution will be calculated</t>
  </si>
  <si>
    <t>by the Technical Departments and will be dealt with per application</t>
  </si>
  <si>
    <t>Application in terms of Division of Land Ordinance 20 of 1986</t>
  </si>
  <si>
    <t xml:space="preserve">Fines on illegal buildings shall be charged in terms of the </t>
  </si>
  <si>
    <t>Section 58 ( Township Establishment)</t>
  </si>
  <si>
    <t>Section 59 (Township Phasing)</t>
  </si>
  <si>
    <t>APPLICATIONS FEES IN TERMS OF THE EPHRAIM MOGALE LOCAL MUNICIPALITY                                                                                                                                                                                                                                             SPATIAL PLANNING LAND USE MANAGEMENT, BY-LAW, 2017</t>
  </si>
  <si>
    <t>Substantial change of Township</t>
  </si>
  <si>
    <t>Consent to amendment of documents</t>
  </si>
  <si>
    <t>Section 58 (Extension of boundaries)</t>
  </si>
  <si>
    <t>Revoking of a provision in an approved scheme or revoking the scheme</t>
  </si>
  <si>
    <t>Section 67 (Subdivision of a Property)</t>
  </si>
  <si>
    <t>Amendment scheme/incorporation of Township into Town Planning Scheme</t>
  </si>
  <si>
    <t>Section 73(Consolidation of Properties)</t>
  </si>
  <si>
    <t>Amendment of subdivision /consolidation of plan or condition of approval or cancellation of approval</t>
  </si>
  <si>
    <t>SG diagram</t>
  </si>
  <si>
    <t>Relaxation of Building Line</t>
  </si>
  <si>
    <t>Penalty of enchroament per m²</t>
  </si>
  <si>
    <t xml:space="preserve">Section 164 (4) Contraventions &amp; Penalties </t>
  </si>
  <si>
    <t>Section 64(Amendment of Town Planning scheme/ Rezoning) per Erf</t>
  </si>
  <si>
    <t>Simultaneous Consolidation&amp;Subdivision</t>
  </si>
  <si>
    <t>Material Amendments to Orginal application prior to Approval/refusal</t>
  </si>
  <si>
    <t>50% of the original application fee</t>
  </si>
  <si>
    <t>Re-issuing of documents i.e. Approval, Certificates e.t.c</t>
  </si>
  <si>
    <t xml:space="preserve">Any other certificate, per certificate </t>
  </si>
  <si>
    <t>Any other application not provided for in the By-law/Land Use Scheme</t>
  </si>
  <si>
    <t>Section 65 (Removal/Suspension/Amendment of restrictive/obsolete title conditions)</t>
  </si>
  <si>
    <t>Simultaneous Removal of Restrictive title conditions &amp; Rezoning</t>
  </si>
  <si>
    <t>Simultaneous Consolidation &amp; Rezoning</t>
  </si>
  <si>
    <t>Extension of Validity period of approval</t>
  </si>
  <si>
    <t>Municipal by-laws</t>
  </si>
  <si>
    <t>Land Survey services</t>
  </si>
  <si>
    <t>Lapsing of subdivision and extension of validity</t>
  </si>
  <si>
    <t>Amendment/ Cancellation of Subdivision Plan</t>
  </si>
  <si>
    <t>Temporary Use : Prospecting Rights</t>
  </si>
  <si>
    <t>Temporary Use: Other Rights(Townships)</t>
  </si>
  <si>
    <t>Temporary Use: Other Rights(Agricultural)</t>
  </si>
  <si>
    <t>Trangression of building line prior to the approval</t>
  </si>
  <si>
    <t>R                      1502.5 + 50 per m²</t>
  </si>
  <si>
    <t>Relaxation of Height</t>
  </si>
  <si>
    <t>Other (Residential, Social Uses i.e. church,school,clinic  putting up tents etc deposit R250 refundable )</t>
  </si>
  <si>
    <t>COPIES</t>
  </si>
  <si>
    <t>Spatial Development Framework(Hard Copy)</t>
  </si>
  <si>
    <t>Scheme Clause(Hard Copy)</t>
  </si>
  <si>
    <t xml:space="preserve">R 5.00 per A4 page for B/W </t>
  </si>
  <si>
    <t>R 5.00 per A4 page for B/W /R 6.00 Clr</t>
  </si>
  <si>
    <t>SPLUM By-law</t>
  </si>
  <si>
    <t>Applications  in terms of the Marble Hall Town Planning Scheme 2001/</t>
  </si>
  <si>
    <t>Land Use Management Scheme, 2018</t>
  </si>
  <si>
    <t xml:space="preserve">2018/19
c/R
</t>
  </si>
  <si>
    <t>R6.50 /m²</t>
  </si>
  <si>
    <t>R4.30/m²</t>
  </si>
  <si>
    <t>R8.00/m²</t>
  </si>
  <si>
    <t>R3.10/m²</t>
  </si>
  <si>
    <t>R130.00/m²</t>
  </si>
  <si>
    <t>R100.00/m²</t>
  </si>
  <si>
    <t xml:space="preserve">2019/20
c/R
</t>
  </si>
  <si>
    <t>R6.50 /m²
Straight</t>
  </si>
  <si>
    <r>
      <t xml:space="preserve">R6.80 /m²
</t>
    </r>
    <r>
      <rPr>
        <sz val="11"/>
        <color theme="1"/>
        <rFont val="Calibri"/>
        <family val="2"/>
      </rPr>
      <t>Straight</t>
    </r>
  </si>
  <si>
    <t>R6.80 /m²</t>
  </si>
  <si>
    <t>R8.42/m²</t>
  </si>
  <si>
    <t>R3.26/m²</t>
  </si>
  <si>
    <t>R4.52/m²</t>
  </si>
  <si>
    <t>R2-74/m²</t>
  </si>
  <si>
    <t>R2-95/m²</t>
  </si>
  <si>
    <t>R140.00/m²</t>
  </si>
  <si>
    <t>R110.00/m²</t>
  </si>
  <si>
    <t xml:space="preserve">                    2760 +100 per m²</t>
  </si>
  <si>
    <t>R                       2,630 + 100 per m²</t>
  </si>
  <si>
    <t xml:space="preserve">                     1580 + 100 per  m²</t>
  </si>
  <si>
    <t xml:space="preserve">R 5.50 per A4 page for B/W </t>
  </si>
  <si>
    <t>R6.80 /m²
Straight</t>
  </si>
  <si>
    <t xml:space="preserve">2020/21
c/R
</t>
  </si>
  <si>
    <t>PROPOSED EPMLM LAND USE BY-LAWS Tariffs  2020/2021 Financial Year</t>
  </si>
</sst>
</file>

<file path=xl/styles.xml><?xml version="1.0" encoding="utf-8"?>
<styleSheet xmlns="http://schemas.openxmlformats.org/spreadsheetml/2006/main">
  <numFmts count="54">
    <numFmt numFmtId="5" formatCode="&quot;R&quot;#,##0_);\(&quot;R&quot;#,##0\)"/>
    <numFmt numFmtId="6" formatCode="&quot;R&quot;#,##0_);[Red]\(&quot;R&quot;#,##0\)"/>
    <numFmt numFmtId="7" formatCode="&quot;R&quot;#,##0.00_);\(&quot;R&quot;#,##0.00\)"/>
    <numFmt numFmtId="8" formatCode="&quot;R&quot;#,##0.00_);[Red]\(&quot;R&quot;#,##0.00\)"/>
    <numFmt numFmtId="42" formatCode="_(&quot;R&quot;* #,##0_);_(&quot;R&quot;* \(#,##0\);_(&quot;R&quot;* &quot;-&quot;_);_(@_)"/>
    <numFmt numFmtId="41" formatCode="_(* #,##0_);_(* \(#,##0\);_(* &quot;-&quot;_);_(@_)"/>
    <numFmt numFmtId="44" formatCode="_(&quot;R&quot;* #,##0.00_);_(&quot;R&quot;* \(#,##0.00\);_(&quot;R&quot;* &quot;-&quot;??_);_(@_)"/>
    <numFmt numFmtId="43" formatCode="_(* #,##0.00_);_(* \(#,##0.00\);_(* &quot;-&quot;??_);_(@_)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&quot;R&quot;\ #,##0;&quot;R&quot;\ \-#,##0"/>
    <numFmt numFmtId="185" formatCode="&quot;R&quot;\ #,##0;[Red]&quot;R&quot;\ \-#,##0"/>
    <numFmt numFmtId="186" formatCode="&quot;R&quot;\ #,##0.00;&quot;R&quot;\ \-#,##0.00"/>
    <numFmt numFmtId="187" formatCode="&quot;R&quot;\ #,##0.00;[Red]&quot;R&quot;\ \-#,##0.00"/>
    <numFmt numFmtId="188" formatCode="_ &quot;R&quot;\ * #,##0_ ;_ &quot;R&quot;\ * \-#,##0_ ;_ &quot;R&quot;\ * &quot;-&quot;_ ;_ @_ "/>
    <numFmt numFmtId="189" formatCode="_ * #,##0_ ;_ * \-#,##0_ ;_ * &quot;-&quot;_ ;_ @_ "/>
    <numFmt numFmtId="190" formatCode="_ &quot;R&quot;\ * #,##0.00_ ;_ &quot;R&quot;\ * \-#,##0.00_ ;_ &quot;R&quot;\ * &quot;-&quot;??_ ;_ @_ "/>
    <numFmt numFmtId="191" formatCode="_ * #,##0.00_ ;_ * \-#,##0.00_ ;_ * &quot;-&quot;??_ ;_ @_ "/>
    <numFmt numFmtId="192" formatCode="_(&quot;R&quot;\ * #,##0.00_);_(&quot;R&quot;\ * \(#,##0.00\);_(&quot;R&quot;\ * &quot;-&quot;??_);_(@_)"/>
    <numFmt numFmtId="193" formatCode="_(* #,##0.0_);_(* \(#,##0.0\);_(* &quot;-&quot;??_);_(@_)"/>
    <numFmt numFmtId="194" formatCode="_ * #,##0_ ;_ * \-#,##0_ ;_ * &quot;-&quot;??_ ;_ @_ "/>
    <numFmt numFmtId="195" formatCode="_(* #,##0.000_);_(* \(#,##0.000\);_(* &quot;-&quot;??_);_(@_)"/>
    <numFmt numFmtId="196" formatCode="_ &quot;R&quot;\ * #,##0.000_ ;_ &quot;R&quot;\ * \-#,##0.000_ ;_ &quot;R&quot;\ * &quot;-&quot;???_ ;_ @_ "/>
    <numFmt numFmtId="197" formatCode="0.0000"/>
    <numFmt numFmtId="198" formatCode="0.000"/>
    <numFmt numFmtId="199" formatCode="&quot;R&quot;\ #,##0"/>
    <numFmt numFmtId="200" formatCode="_ * #,##0.000_ ;_ * \-#,##0.000_ ;_ * &quot;-&quot;???_ ;_ @_ "/>
    <numFmt numFmtId="201" formatCode="_ * #,##0.0_ ;_ * \-#,##0.0_ ;_ * &quot;-&quot;??_ ;_ @_ "/>
    <numFmt numFmtId="202" formatCode="_ * #,##0.000_ ;_ * \-#,##0.000_ ;_ * &quot;-&quot;??_ ;_ @_ "/>
    <numFmt numFmtId="203" formatCode="_ * #,##0.0000_ ;_ * \-#,##0.0000_ ;_ * &quot;-&quot;??_ ;_ @_ "/>
    <numFmt numFmtId="204" formatCode="_(* #,##0.0000_);_(* \(#,##0.0000\);_(* &quot;-&quot;????_);_(@_)"/>
    <numFmt numFmtId="205" formatCode="_-* #,##0.000_-;\-* #,##0.000_-;_-* &quot;-&quot;???_-;_-@_-"/>
    <numFmt numFmtId="206" formatCode="_ &quot;R&quot;\ * #,##0.0_ ;_ &quot;R&quot;\ * \-#,##0.0_ ;_ &quot;R&quot;\ * &quot;-&quot;??_ ;_ @_ "/>
    <numFmt numFmtId="207" formatCode="_ &quot;R&quot;\ * #,##0_ ;_ &quot;R&quot;\ * \-#,##0_ ;_ &quot;R&quot;\ * &quot;-&quot;??_ ;_ @_ "/>
    <numFmt numFmtId="208" formatCode="0.0"/>
    <numFmt numFmtId="209" formatCode="_(* #,##0.000_);_(* \(#,##0.000\);_(* &quot;-&quot;???_);_(@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u val="single"/>
      <sz val="14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8"/>
      <name val="Calibri"/>
      <family val="2"/>
    </font>
    <font>
      <b/>
      <sz val="18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 style="medium"/>
      <right/>
      <top/>
      <bottom style="thin"/>
    </border>
    <border>
      <left/>
      <right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/>
      <right/>
      <top style="thin"/>
      <bottom style="medium"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thin"/>
      <bottom style="medium"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thin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/>
      <top/>
      <bottom/>
    </border>
    <border>
      <left style="medium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 style="thin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12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9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184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92" fontId="14" fillId="0" borderId="0" applyFont="0" applyFill="0" applyBorder="0" applyAlignment="0" applyProtection="0"/>
    <xf numFmtId="188" fontId="1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43">
    <xf numFmtId="0" fontId="0" fillId="0" borderId="0" xfId="0" applyFont="1" applyAlignment="1">
      <alignment/>
    </xf>
    <xf numFmtId="0" fontId="2" fillId="0" borderId="10" xfId="98" applyFont="1" applyFill="1" applyBorder="1">
      <alignment/>
      <protection/>
    </xf>
    <xf numFmtId="0" fontId="2" fillId="0" borderId="11" xfId="98" applyFill="1" applyBorder="1">
      <alignment/>
      <protection/>
    </xf>
    <xf numFmtId="0" fontId="6" fillId="0" borderId="10" xfId="98" applyFont="1" applyFill="1" applyBorder="1">
      <alignment/>
      <protection/>
    </xf>
    <xf numFmtId="0" fontId="2" fillId="0" borderId="0" xfId="98" applyFill="1" applyBorder="1" applyAlignment="1">
      <alignment horizontal="center"/>
      <protection/>
    </xf>
    <xf numFmtId="0" fontId="2" fillId="0" borderId="0" xfId="98" applyFill="1" applyBorder="1">
      <alignment/>
      <protection/>
    </xf>
    <xf numFmtId="0" fontId="12" fillId="0" borderId="12" xfId="98" applyFont="1" applyFill="1" applyBorder="1" applyAlignment="1">
      <alignment horizontal="left" vertical="center"/>
      <protection/>
    </xf>
    <xf numFmtId="0" fontId="2" fillId="0" borderId="13" xfId="98" applyFill="1" applyBorder="1" applyAlignment="1">
      <alignment horizontal="centerContinuous" vertical="center" wrapText="1"/>
      <protection/>
    </xf>
    <xf numFmtId="0" fontId="5" fillId="0" borderId="14" xfId="98" applyFont="1" applyFill="1" applyBorder="1" applyAlignment="1">
      <alignment horizontal="centerContinuous" vertical="center" wrapText="1"/>
      <protection/>
    </xf>
    <xf numFmtId="0" fontId="2" fillId="0" borderId="14" xfId="98" applyFill="1" applyBorder="1" applyAlignment="1">
      <alignment horizontal="centerContinuous" vertical="center" wrapText="1"/>
      <protection/>
    </xf>
    <xf numFmtId="0" fontId="6" fillId="0" borderId="14" xfId="98" applyFont="1" applyFill="1" applyBorder="1" applyAlignment="1">
      <alignment horizontal="left" vertical="center" wrapText="1"/>
      <protection/>
    </xf>
    <xf numFmtId="0" fontId="2" fillId="0" borderId="0" xfId="98" applyFill="1" applyBorder="1" applyAlignment="1">
      <alignment horizontal="left" vertical="center" wrapText="1"/>
      <protection/>
    </xf>
    <xf numFmtId="0" fontId="2" fillId="0" borderId="15" xfId="98" applyFill="1" applyBorder="1">
      <alignment/>
      <protection/>
    </xf>
    <xf numFmtId="0" fontId="2" fillId="0" borderId="16" xfId="98" applyFill="1" applyBorder="1">
      <alignment/>
      <protection/>
    </xf>
    <xf numFmtId="0" fontId="2" fillId="0" borderId="15" xfId="98" applyFont="1" applyFill="1" applyBorder="1">
      <alignment/>
      <protection/>
    </xf>
    <xf numFmtId="0" fontId="2" fillId="0" borderId="17" xfId="98" applyFill="1" applyBorder="1">
      <alignment/>
      <protection/>
    </xf>
    <xf numFmtId="0" fontId="2" fillId="0" borderId="10" xfId="98" applyFill="1" applyBorder="1">
      <alignment/>
      <protection/>
    </xf>
    <xf numFmtId="0" fontId="5" fillId="0" borderId="10" xfId="98" applyFont="1" applyFill="1" applyBorder="1">
      <alignment/>
      <protection/>
    </xf>
    <xf numFmtId="0" fontId="2" fillId="0" borderId="18" xfId="98" applyFill="1" applyBorder="1" applyAlignment="1">
      <alignment horizontal="center"/>
      <protection/>
    </xf>
    <xf numFmtId="0" fontId="2" fillId="0" borderId="19" xfId="98" applyFill="1" applyBorder="1">
      <alignment/>
      <protection/>
    </xf>
    <xf numFmtId="0" fontId="2" fillId="0" borderId="20" xfId="98" applyFill="1" applyBorder="1">
      <alignment/>
      <protection/>
    </xf>
    <xf numFmtId="0" fontId="15" fillId="0" borderId="21" xfId="98" applyFont="1" applyFill="1" applyBorder="1" applyAlignment="1">
      <alignment horizontal="left" vertical="center" wrapText="1"/>
      <protection/>
    </xf>
    <xf numFmtId="0" fontId="2" fillId="0" borderId="22" xfId="98" applyFont="1" applyFill="1" applyBorder="1">
      <alignment/>
      <protection/>
    </xf>
    <xf numFmtId="0" fontId="2" fillId="0" borderId="23" xfId="98" applyFill="1" applyBorder="1">
      <alignment/>
      <protection/>
    </xf>
    <xf numFmtId="0" fontId="2" fillId="0" borderId="24" xfId="98" applyFill="1" applyBorder="1">
      <alignment/>
      <protection/>
    </xf>
    <xf numFmtId="0" fontId="2" fillId="0" borderId="25" xfId="98" applyFill="1" applyBorder="1">
      <alignment/>
      <protection/>
    </xf>
    <xf numFmtId="0" fontId="2" fillId="0" borderId="18" xfId="98" applyFill="1" applyBorder="1" applyAlignment="1">
      <alignment horizontal="left"/>
      <protection/>
    </xf>
    <xf numFmtId="0" fontId="5" fillId="0" borderId="0" xfId="98" applyFont="1" applyFill="1" applyBorder="1">
      <alignment/>
      <protection/>
    </xf>
    <xf numFmtId="0" fontId="4" fillId="0" borderId="0" xfId="98" applyFont="1" applyFill="1" applyAlignment="1">
      <alignment horizontal="center"/>
      <protection/>
    </xf>
    <xf numFmtId="0" fontId="6" fillId="0" borderId="21" xfId="98" applyFont="1" applyFill="1" applyBorder="1" applyAlignment="1">
      <alignment horizontal="left" vertical="center" wrapText="1"/>
      <protection/>
    </xf>
    <xf numFmtId="0" fontId="2" fillId="0" borderId="26" xfId="98" applyFill="1" applyBorder="1" applyAlignment="1">
      <alignment horizontal="centerContinuous" vertical="center"/>
      <protection/>
    </xf>
    <xf numFmtId="0" fontId="5" fillId="0" borderId="12" xfId="98" applyFont="1" applyFill="1" applyBorder="1">
      <alignment/>
      <protection/>
    </xf>
    <xf numFmtId="0" fontId="5" fillId="0" borderId="21" xfId="98" applyFont="1" applyFill="1" applyBorder="1">
      <alignment/>
      <protection/>
    </xf>
    <xf numFmtId="0" fontId="5" fillId="0" borderId="23" xfId="98" applyFont="1" applyFill="1" applyBorder="1">
      <alignment/>
      <protection/>
    </xf>
    <xf numFmtId="0" fontId="2" fillId="0" borderId="27" xfId="98" applyFill="1" applyBorder="1">
      <alignment/>
      <protection/>
    </xf>
    <xf numFmtId="0" fontId="2" fillId="0" borderId="22" xfId="98" applyFill="1" applyBorder="1">
      <alignment/>
      <protection/>
    </xf>
    <xf numFmtId="0" fontId="2" fillId="0" borderId="12" xfId="98" applyFill="1" applyBorder="1">
      <alignment/>
      <protection/>
    </xf>
    <xf numFmtId="0" fontId="2" fillId="0" borderId="21" xfId="98" applyFill="1" applyBorder="1">
      <alignment/>
      <protection/>
    </xf>
    <xf numFmtId="0" fontId="2" fillId="0" borderId="23" xfId="98" applyFont="1" applyFill="1" applyBorder="1">
      <alignment/>
      <protection/>
    </xf>
    <xf numFmtId="0" fontId="2" fillId="0" borderId="13" xfId="98" applyFill="1" applyBorder="1">
      <alignment/>
      <protection/>
    </xf>
    <xf numFmtId="0" fontId="5" fillId="0" borderId="24" xfId="98" applyFont="1" applyFill="1" applyBorder="1">
      <alignment/>
      <protection/>
    </xf>
    <xf numFmtId="0" fontId="2" fillId="0" borderId="28" xfId="98" applyFill="1" applyBorder="1">
      <alignment/>
      <protection/>
    </xf>
    <xf numFmtId="0" fontId="6" fillId="0" borderId="12" xfId="98" applyFont="1" applyFill="1" applyBorder="1" applyAlignment="1">
      <alignment horizontal="left" vertical="center" wrapText="1"/>
      <protection/>
    </xf>
    <xf numFmtId="0" fontId="2" fillId="0" borderId="26" xfId="98" applyFill="1" applyBorder="1">
      <alignment/>
      <protection/>
    </xf>
    <xf numFmtId="0" fontId="2" fillId="0" borderId="0" xfId="98" applyFont="1" applyFill="1" applyBorder="1">
      <alignment/>
      <protection/>
    </xf>
    <xf numFmtId="0" fontId="2" fillId="0" borderId="28" xfId="98" applyFont="1" applyFill="1" applyBorder="1">
      <alignment/>
      <protection/>
    </xf>
    <xf numFmtId="0" fontId="2" fillId="0" borderId="18" xfId="98" applyFont="1" applyFill="1" applyBorder="1" applyAlignment="1">
      <alignment horizontal="left"/>
      <protection/>
    </xf>
    <xf numFmtId="0" fontId="5" fillId="0" borderId="18" xfId="98" applyFont="1" applyFill="1" applyBorder="1" applyAlignment="1">
      <alignment horizontal="left"/>
      <protection/>
    </xf>
    <xf numFmtId="0" fontId="5" fillId="0" borderId="29" xfId="98" applyFont="1" applyFill="1" applyBorder="1">
      <alignment/>
      <protection/>
    </xf>
    <xf numFmtId="0" fontId="5" fillId="0" borderId="30" xfId="98" applyFont="1" applyFill="1" applyBorder="1">
      <alignment/>
      <protection/>
    </xf>
    <xf numFmtId="0" fontId="2" fillId="0" borderId="30" xfId="98" applyFill="1" applyBorder="1">
      <alignment/>
      <protection/>
    </xf>
    <xf numFmtId="0" fontId="2" fillId="0" borderId="31" xfId="98" applyFont="1" applyFill="1" applyBorder="1">
      <alignment/>
      <protection/>
    </xf>
    <xf numFmtId="0" fontId="2" fillId="0" borderId="32" xfId="98" applyFill="1" applyBorder="1">
      <alignment/>
      <protection/>
    </xf>
    <xf numFmtId="0" fontId="5" fillId="0" borderId="0" xfId="98" applyFont="1" applyFill="1" applyBorder="1" applyAlignment="1">
      <alignment horizontal="center"/>
      <protection/>
    </xf>
    <xf numFmtId="0" fontId="5" fillId="0" borderId="13" xfId="98" applyFont="1" applyFill="1" applyBorder="1" applyAlignment="1">
      <alignment horizontal="centerContinuous" vertical="center"/>
      <protection/>
    </xf>
    <xf numFmtId="0" fontId="7" fillId="0" borderId="29" xfId="98" applyFont="1" applyFill="1" applyBorder="1" applyAlignment="1">
      <alignment horizontal="left"/>
      <protection/>
    </xf>
    <xf numFmtId="0" fontId="2" fillId="0" borderId="33" xfId="98" applyFill="1" applyBorder="1">
      <alignment/>
      <protection/>
    </xf>
    <xf numFmtId="0" fontId="5" fillId="0" borderId="34" xfId="98" applyFont="1" applyFill="1" applyBorder="1">
      <alignment/>
      <protection/>
    </xf>
    <xf numFmtId="0" fontId="5" fillId="0" borderId="21" xfId="98" applyFont="1" applyFill="1" applyBorder="1" applyAlignment="1">
      <alignment horizontal="left"/>
      <protection/>
    </xf>
    <xf numFmtId="0" fontId="2" fillId="0" borderId="35" xfId="98" applyFont="1" applyFill="1" applyBorder="1">
      <alignment/>
      <protection/>
    </xf>
    <xf numFmtId="0" fontId="5" fillId="0" borderId="23" xfId="98" applyFont="1" applyFill="1" applyBorder="1" applyAlignment="1">
      <alignment horizontal="left"/>
      <protection/>
    </xf>
    <xf numFmtId="0" fontId="2" fillId="0" borderId="18" xfId="98" applyFill="1" applyBorder="1">
      <alignment/>
      <protection/>
    </xf>
    <xf numFmtId="0" fontId="2" fillId="0" borderId="36" xfId="98" applyFont="1" applyFill="1" applyBorder="1">
      <alignment/>
      <protection/>
    </xf>
    <xf numFmtId="0" fontId="5" fillId="0" borderId="29" xfId="98" applyFont="1" applyFill="1" applyBorder="1" applyAlignment="1">
      <alignment horizontal="left"/>
      <protection/>
    </xf>
    <xf numFmtId="0" fontId="2" fillId="0" borderId="30" xfId="98" applyFill="1" applyBorder="1" applyAlignment="1">
      <alignment horizontal="center"/>
      <protection/>
    </xf>
    <xf numFmtId="0" fontId="2" fillId="0" borderId="37" xfId="98" applyFont="1" applyFill="1" applyBorder="1">
      <alignment/>
      <protection/>
    </xf>
    <xf numFmtId="0" fontId="5" fillId="0" borderId="30" xfId="98" applyFont="1" applyFill="1" applyBorder="1" applyAlignment="1">
      <alignment horizontal="left"/>
      <protection/>
    </xf>
    <xf numFmtId="0" fontId="5" fillId="0" borderId="32" xfId="98" applyFont="1" applyFill="1" applyBorder="1" applyAlignment="1">
      <alignment horizontal="left"/>
      <protection/>
    </xf>
    <xf numFmtId="0" fontId="5" fillId="0" borderId="38" xfId="98" applyFont="1" applyFill="1" applyBorder="1" applyAlignment="1">
      <alignment horizontal="left"/>
      <protection/>
    </xf>
    <xf numFmtId="0" fontId="2" fillId="0" borderId="0" xfId="98" applyFill="1">
      <alignment/>
      <protection/>
    </xf>
    <xf numFmtId="0" fontId="6" fillId="0" borderId="12" xfId="98" applyFont="1" applyFill="1" applyBorder="1" applyAlignment="1">
      <alignment vertical="center"/>
      <protection/>
    </xf>
    <xf numFmtId="0" fontId="2" fillId="0" borderId="17" xfId="98" applyFont="1" applyFill="1" applyBorder="1">
      <alignment/>
      <protection/>
    </xf>
    <xf numFmtId="0" fontId="2" fillId="0" borderId="31" xfId="98" applyFill="1" applyBorder="1">
      <alignment/>
      <protection/>
    </xf>
    <xf numFmtId="0" fontId="2" fillId="0" borderId="21" xfId="98" applyFill="1" applyBorder="1" applyAlignment="1">
      <alignment horizontal="center" vertical="center"/>
      <protection/>
    </xf>
    <xf numFmtId="0" fontId="2" fillId="0" borderId="23" xfId="98" applyFill="1" applyBorder="1" applyAlignment="1">
      <alignment horizontal="center" vertical="center"/>
      <protection/>
    </xf>
    <xf numFmtId="0" fontId="2" fillId="0" borderId="24" xfId="98" applyFill="1" applyBorder="1" applyAlignment="1">
      <alignment horizontal="center" vertical="center"/>
      <protection/>
    </xf>
    <xf numFmtId="0" fontId="2" fillId="0" borderId="12" xfId="98" applyFill="1" applyBorder="1" applyAlignment="1">
      <alignment horizontal="center"/>
      <protection/>
    </xf>
    <xf numFmtId="0" fontId="2" fillId="0" borderId="21" xfId="98" applyFill="1" applyBorder="1" applyAlignment="1">
      <alignment horizontal="center"/>
      <protection/>
    </xf>
    <xf numFmtId="0" fontId="2" fillId="0" borderId="24" xfId="98" applyFill="1" applyBorder="1" applyAlignment="1">
      <alignment horizontal="center"/>
      <protection/>
    </xf>
    <xf numFmtId="0" fontId="2" fillId="0" borderId="39" xfId="98" applyFill="1" applyBorder="1">
      <alignment/>
      <protection/>
    </xf>
    <xf numFmtId="0" fontId="2" fillId="0" borderId="28" xfId="98" applyFill="1" applyBorder="1" applyAlignment="1">
      <alignment horizontal="left"/>
      <protection/>
    </xf>
    <xf numFmtId="0" fontId="2" fillId="0" borderId="18" xfId="98" applyFont="1" applyFill="1" applyBorder="1">
      <alignment/>
      <protection/>
    </xf>
    <xf numFmtId="0" fontId="10" fillId="0" borderId="0" xfId="98" applyFont="1" applyFill="1" applyBorder="1" applyAlignment="1">
      <alignment horizontal="center"/>
      <protection/>
    </xf>
    <xf numFmtId="0" fontId="10" fillId="0" borderId="0" xfId="98" applyFont="1" applyFill="1" applyBorder="1">
      <alignment/>
      <protection/>
    </xf>
    <xf numFmtId="0" fontId="5" fillId="0" borderId="38" xfId="98" applyFont="1" applyFill="1" applyBorder="1" applyAlignment="1">
      <alignment horizontal="center" vertical="center" textRotation="90"/>
      <protection/>
    </xf>
    <xf numFmtId="0" fontId="3" fillId="0" borderId="0" xfId="98" applyFont="1" applyFill="1" applyAlignment="1">
      <alignment horizontal="centerContinuous" vertical="center" wrapText="1"/>
      <protection/>
    </xf>
    <xf numFmtId="0" fontId="13" fillId="0" borderId="0" xfId="98" applyFont="1" applyFill="1" applyAlignment="1">
      <alignment horizontal="centerContinuous" vertical="center"/>
      <protection/>
    </xf>
    <xf numFmtId="0" fontId="2" fillId="0" borderId="37" xfId="98" applyFont="1" applyFill="1" applyBorder="1" applyAlignment="1">
      <alignment horizontal="center"/>
      <protection/>
    </xf>
    <xf numFmtId="0" fontId="2" fillId="0" borderId="16" xfId="98" applyFont="1" applyFill="1" applyBorder="1" applyAlignment="1">
      <alignment/>
      <protection/>
    </xf>
    <xf numFmtId="0" fontId="2" fillId="0" borderId="27" xfId="98" applyFont="1" applyFill="1" applyBorder="1" applyAlignment="1">
      <alignment/>
      <protection/>
    </xf>
    <xf numFmtId="0" fontId="2" fillId="0" borderId="11" xfId="98" applyFont="1" applyFill="1" applyBorder="1" applyAlignment="1">
      <alignment/>
      <protection/>
    </xf>
    <xf numFmtId="0" fontId="2" fillId="0" borderId="40" xfId="98" applyFont="1" applyFill="1" applyBorder="1" applyAlignment="1">
      <alignment horizontal="center"/>
      <protection/>
    </xf>
    <xf numFmtId="0" fontId="2" fillId="0" borderId="0" xfId="98" applyFont="1" applyFill="1" applyBorder="1" applyAlignment="1">
      <alignment horizontal="center"/>
      <protection/>
    </xf>
    <xf numFmtId="0" fontId="2" fillId="0" borderId="41" xfId="98" applyFont="1" applyFill="1" applyBorder="1" applyAlignment="1">
      <alignment/>
      <protection/>
    </xf>
    <xf numFmtId="0" fontId="2" fillId="0" borderId="20" xfId="98" applyFont="1" applyFill="1" applyBorder="1" applyAlignment="1">
      <alignment/>
      <protection/>
    </xf>
    <xf numFmtId="0" fontId="2" fillId="0" borderId="0" xfId="98" applyFont="1" applyFill="1" applyBorder="1" applyAlignment="1">
      <alignment/>
      <protection/>
    </xf>
    <xf numFmtId="0" fontId="7" fillId="0" borderId="0" xfId="98" applyFont="1" applyFill="1" applyBorder="1" applyAlignment="1">
      <alignment/>
      <protection/>
    </xf>
    <xf numFmtId="0" fontId="11" fillId="0" borderId="0" xfId="98" applyFont="1" applyFill="1" applyAlignment="1">
      <alignment horizontal="centerContinuous" vertical="center"/>
      <protection/>
    </xf>
    <xf numFmtId="0" fontId="11" fillId="0" borderId="0" xfId="98" applyFont="1" applyFill="1" applyBorder="1" applyAlignment="1">
      <alignment horizontal="centerContinuous" vertical="center"/>
      <protection/>
    </xf>
    <xf numFmtId="0" fontId="2" fillId="0" borderId="34" xfId="98" applyFont="1" applyFill="1" applyBorder="1" applyAlignment="1">
      <alignment horizontal="center"/>
      <protection/>
    </xf>
    <xf numFmtId="0" fontId="2" fillId="0" borderId="42" xfId="98" applyFont="1" applyFill="1" applyBorder="1" applyAlignment="1">
      <alignment horizontal="center"/>
      <protection/>
    </xf>
    <xf numFmtId="0" fontId="5" fillId="0" borderId="43" xfId="98" applyFont="1" applyFill="1" applyBorder="1">
      <alignment/>
      <protection/>
    </xf>
    <xf numFmtId="0" fontId="2" fillId="0" borderId="44" xfId="98" applyFont="1" applyFill="1" applyBorder="1" applyAlignment="1">
      <alignment horizontal="center"/>
      <protection/>
    </xf>
    <xf numFmtId="0" fontId="5" fillId="0" borderId="45" xfId="98" applyFont="1" applyFill="1" applyBorder="1">
      <alignment/>
      <protection/>
    </xf>
    <xf numFmtId="0" fontId="5" fillId="0" borderId="46" xfId="98" applyFont="1" applyFill="1" applyBorder="1">
      <alignment/>
      <protection/>
    </xf>
    <xf numFmtId="0" fontId="2" fillId="0" borderId="39" xfId="98" applyFont="1" applyFill="1" applyBorder="1" applyAlignment="1">
      <alignment horizontal="center"/>
      <protection/>
    </xf>
    <xf numFmtId="0" fontId="2" fillId="0" borderId="0" xfId="98" applyFont="1" applyFill="1" applyAlignment="1">
      <alignment horizontal="center"/>
      <protection/>
    </xf>
    <xf numFmtId="0" fontId="5" fillId="0" borderId="47" xfId="98" applyFont="1" applyFill="1" applyBorder="1">
      <alignment/>
      <protection/>
    </xf>
    <xf numFmtId="0" fontId="2" fillId="0" borderId="0" xfId="98" applyFont="1" applyFill="1">
      <alignment/>
      <protection/>
    </xf>
    <xf numFmtId="0" fontId="7" fillId="0" borderId="0" xfId="98" applyFont="1" applyFill="1">
      <alignment/>
      <protection/>
    </xf>
    <xf numFmtId="0" fontId="2" fillId="0" borderId="18" xfId="98" applyFont="1" applyFill="1" applyBorder="1" applyAlignment="1">
      <alignment wrapText="1"/>
      <protection/>
    </xf>
    <xf numFmtId="0" fontId="2" fillId="0" borderId="0" xfId="98" applyFont="1" applyFill="1" applyBorder="1" applyAlignment="1">
      <alignment wrapText="1"/>
      <protection/>
    </xf>
    <xf numFmtId="0" fontId="2" fillId="0" borderId="17" xfId="98" applyFont="1" applyFill="1" applyBorder="1" applyAlignment="1">
      <alignment wrapText="1"/>
      <protection/>
    </xf>
    <xf numFmtId="0" fontId="9" fillId="0" borderId="0" xfId="98" applyFont="1" applyFill="1" applyAlignment="1">
      <alignment horizontal="centerContinuous" vertical="center"/>
      <protection/>
    </xf>
    <xf numFmtId="0" fontId="9" fillId="0" borderId="0" xfId="98" applyFont="1" applyFill="1" applyBorder="1" applyAlignment="1">
      <alignment horizontal="centerContinuous" vertical="center"/>
      <protection/>
    </xf>
    <xf numFmtId="0" fontId="2" fillId="0" borderId="43" xfId="98" applyFont="1" applyFill="1" applyBorder="1">
      <alignment/>
      <protection/>
    </xf>
    <xf numFmtId="0" fontId="2" fillId="0" borderId="47" xfId="98" applyFont="1" applyFill="1" applyBorder="1">
      <alignment/>
      <protection/>
    </xf>
    <xf numFmtId="0" fontId="17" fillId="0" borderId="0" xfId="98" applyFont="1" applyFill="1" applyBorder="1">
      <alignment/>
      <protection/>
    </xf>
    <xf numFmtId="0" fontId="5" fillId="0" borderId="18" xfId="98" applyFont="1" applyFill="1" applyBorder="1">
      <alignment/>
      <protection/>
    </xf>
    <xf numFmtId="0" fontId="5" fillId="0" borderId="24" xfId="98" applyFont="1" applyFill="1" applyBorder="1" applyAlignment="1">
      <alignment horizontal="left"/>
      <protection/>
    </xf>
    <xf numFmtId="0" fontId="2" fillId="0" borderId="48" xfId="98" applyFont="1" applyFill="1" applyBorder="1">
      <alignment/>
      <protection/>
    </xf>
    <xf numFmtId="0" fontId="2" fillId="0" borderId="48" xfId="98" applyFont="1" applyFill="1" applyBorder="1" applyAlignment="1">
      <alignment horizontal="left"/>
      <protection/>
    </xf>
    <xf numFmtId="0" fontId="2" fillId="0" borderId="14" xfId="98" applyFont="1" applyFill="1" applyBorder="1">
      <alignment/>
      <protection/>
    </xf>
    <xf numFmtId="0" fontId="2" fillId="0" borderId="34" xfId="98" applyFont="1" applyFill="1" applyBorder="1">
      <alignment/>
      <protection/>
    </xf>
    <xf numFmtId="0" fontId="2" fillId="0" borderId="49" xfId="98" applyFont="1" applyFill="1" applyBorder="1">
      <alignment/>
      <protection/>
    </xf>
    <xf numFmtId="0" fontId="2" fillId="0" borderId="50" xfId="98" applyFont="1" applyFill="1" applyBorder="1" applyAlignment="1">
      <alignment horizontal="left"/>
      <protection/>
    </xf>
    <xf numFmtId="0" fontId="5" fillId="0" borderId="15" xfId="98" applyFont="1" applyFill="1" applyBorder="1">
      <alignment/>
      <protection/>
    </xf>
    <xf numFmtId="0" fontId="5" fillId="0" borderId="17" xfId="98" applyFont="1" applyFill="1" applyBorder="1">
      <alignment/>
      <protection/>
    </xf>
    <xf numFmtId="0" fontId="54" fillId="0" borderId="0" xfId="98" applyFont="1" applyFill="1" applyBorder="1">
      <alignment/>
      <protection/>
    </xf>
    <xf numFmtId="0" fontId="54" fillId="0" borderId="18" xfId="98" applyFont="1" applyFill="1" applyBorder="1">
      <alignment/>
      <protection/>
    </xf>
    <xf numFmtId="0" fontId="54" fillId="0" borderId="0" xfId="98" applyFont="1" applyFill="1">
      <alignment/>
      <protection/>
    </xf>
    <xf numFmtId="0" fontId="2" fillId="0" borderId="0" xfId="98" applyFill="1" applyAlignment="1">
      <alignment wrapText="1"/>
      <protection/>
    </xf>
    <xf numFmtId="0" fontId="2" fillId="0" borderId="10" xfId="98" applyFont="1" applyFill="1" applyBorder="1" applyAlignment="1">
      <alignment horizontal="center"/>
      <protection/>
    </xf>
    <xf numFmtId="0" fontId="2" fillId="0" borderId="10" xfId="98" applyFont="1" applyFill="1" applyBorder="1" applyAlignment="1">
      <alignment/>
      <protection/>
    </xf>
    <xf numFmtId="0" fontId="2" fillId="0" borderId="25" xfId="98" applyFont="1" applyFill="1" applyBorder="1" applyAlignment="1">
      <alignment/>
      <protection/>
    </xf>
    <xf numFmtId="0" fontId="2" fillId="0" borderId="22" xfId="98" applyFont="1" applyFill="1" applyBorder="1" applyAlignment="1">
      <alignment/>
      <protection/>
    </xf>
    <xf numFmtId="0" fontId="2" fillId="0" borderId="45" xfId="98" applyFill="1" applyBorder="1">
      <alignment/>
      <protection/>
    </xf>
    <xf numFmtId="0" fontId="2" fillId="0" borderId="18" xfId="98" applyFont="1" applyFill="1" applyBorder="1" applyAlignment="1">
      <alignment/>
      <protection/>
    </xf>
    <xf numFmtId="0" fontId="6" fillId="0" borderId="24" xfId="98" applyFont="1" applyFill="1" applyBorder="1" applyAlignment="1">
      <alignment horizontal="left" vertical="center" wrapText="1"/>
      <protection/>
    </xf>
    <xf numFmtId="0" fontId="5" fillId="0" borderId="28" xfId="98" applyFont="1" applyFill="1" applyBorder="1" applyAlignment="1">
      <alignment horizontal="centerContinuous" vertical="center"/>
      <protection/>
    </xf>
    <xf numFmtId="0" fontId="4" fillId="0" borderId="24" xfId="98" applyFont="1" applyFill="1" applyBorder="1" applyAlignment="1">
      <alignment horizontal="center"/>
      <protection/>
    </xf>
    <xf numFmtId="0" fontId="2" fillId="0" borderId="18" xfId="98" applyFill="1" applyBorder="1" applyAlignment="1">
      <alignment/>
      <protection/>
    </xf>
    <xf numFmtId="0" fontId="2" fillId="0" borderId="18" xfId="98" applyFill="1" applyBorder="1" applyAlignment="1">
      <alignment vertical="center"/>
      <protection/>
    </xf>
    <xf numFmtId="0" fontId="2" fillId="0" borderId="18" xfId="98" applyFont="1" applyFill="1" applyBorder="1" applyAlignment="1">
      <alignment vertical="center"/>
      <protection/>
    </xf>
    <xf numFmtId="0" fontId="5" fillId="0" borderId="13" xfId="98" applyFont="1" applyFill="1" applyBorder="1" applyAlignment="1">
      <alignment horizontal="center" vertical="center"/>
      <protection/>
    </xf>
    <xf numFmtId="0" fontId="6" fillId="0" borderId="23" xfId="98" applyFont="1" applyFill="1" applyBorder="1" applyAlignment="1">
      <alignment vertical="center"/>
      <protection/>
    </xf>
    <xf numFmtId="0" fontId="5" fillId="0" borderId="0" xfId="98" applyFont="1" applyFill="1" applyBorder="1" applyAlignment="1">
      <alignment horizontal="centerContinuous" vertical="center"/>
      <protection/>
    </xf>
    <xf numFmtId="0" fontId="2" fillId="0" borderId="33" xfId="98" applyFont="1" applyFill="1" applyBorder="1" applyAlignment="1">
      <alignment horizontal="left"/>
      <protection/>
    </xf>
    <xf numFmtId="0" fontId="2" fillId="0" borderId="37" xfId="98" applyFont="1" applyFill="1" applyBorder="1" applyAlignment="1">
      <alignment horizontal="left"/>
      <protection/>
    </xf>
    <xf numFmtId="0" fontId="2" fillId="0" borderId="37" xfId="98" applyFill="1" applyBorder="1" applyAlignment="1">
      <alignment/>
      <protection/>
    </xf>
    <xf numFmtId="0" fontId="2" fillId="0" borderId="37" xfId="98" applyFill="1" applyBorder="1" applyAlignment="1">
      <alignment vertical="center"/>
      <protection/>
    </xf>
    <xf numFmtId="0" fontId="2" fillId="0" borderId="37" xfId="98" applyFont="1" applyFill="1" applyBorder="1" applyAlignment="1">
      <alignment horizontal="left" vertical="center"/>
      <protection/>
    </xf>
    <xf numFmtId="0" fontId="2" fillId="0" borderId="37" xfId="98" applyFont="1" applyFill="1" applyBorder="1" applyAlignment="1">
      <alignment vertical="center"/>
      <protection/>
    </xf>
    <xf numFmtId="0" fontId="2" fillId="0" borderId="37" xfId="98" applyFill="1" applyBorder="1">
      <alignment/>
      <protection/>
    </xf>
    <xf numFmtId="0" fontId="5" fillId="0" borderId="37" xfId="98" applyFont="1" applyFill="1" applyBorder="1" applyAlignment="1">
      <alignment/>
      <protection/>
    </xf>
    <xf numFmtId="0" fontId="2" fillId="0" borderId="18" xfId="98" applyFill="1" applyBorder="1" applyAlignment="1">
      <alignment wrapText="1"/>
      <protection/>
    </xf>
    <xf numFmtId="0" fontId="4" fillId="0" borderId="18" xfId="98" applyFont="1" applyFill="1" applyBorder="1" applyAlignment="1">
      <alignment horizontal="center"/>
      <protection/>
    </xf>
    <xf numFmtId="0" fontId="5" fillId="0" borderId="14" xfId="98" applyFont="1" applyFill="1" applyBorder="1">
      <alignment/>
      <protection/>
    </xf>
    <xf numFmtId="0" fontId="2" fillId="0" borderId="14" xfId="98" applyFont="1" applyFill="1" applyBorder="1" applyAlignment="1">
      <alignment wrapText="1"/>
      <protection/>
    </xf>
    <xf numFmtId="0" fontId="2" fillId="0" borderId="51" xfId="98" applyFont="1" applyFill="1" applyBorder="1">
      <alignment/>
      <protection/>
    </xf>
    <xf numFmtId="0" fontId="5" fillId="0" borderId="39" xfId="98" applyFont="1" applyFill="1" applyBorder="1">
      <alignment/>
      <protection/>
    </xf>
    <xf numFmtId="0" fontId="55" fillId="0" borderId="19" xfId="98" applyFont="1" applyFill="1" applyBorder="1">
      <alignment/>
      <protection/>
    </xf>
    <xf numFmtId="0" fontId="2" fillId="0" borderId="24" xfId="98" applyFont="1" applyFill="1" applyBorder="1">
      <alignment/>
      <protection/>
    </xf>
    <xf numFmtId="0" fontId="5" fillId="0" borderId="22" xfId="98" applyFont="1" applyFill="1" applyBorder="1" applyAlignment="1">
      <alignment/>
      <protection/>
    </xf>
    <xf numFmtId="0" fontId="2" fillId="0" borderId="19" xfId="98" applyFont="1" applyFill="1" applyBorder="1" applyAlignment="1">
      <alignment/>
      <protection/>
    </xf>
    <xf numFmtId="0" fontId="2" fillId="0" borderId="31" xfId="98" applyFont="1" applyFill="1" applyBorder="1" applyAlignment="1">
      <alignment/>
      <protection/>
    </xf>
    <xf numFmtId="0" fontId="5" fillId="0" borderId="16" xfId="98" applyFont="1" applyFill="1" applyBorder="1" applyAlignment="1">
      <alignment/>
      <protection/>
    </xf>
    <xf numFmtId="0" fontId="5" fillId="0" borderId="11" xfId="98" applyFont="1" applyFill="1" applyBorder="1" applyAlignment="1">
      <alignment/>
      <protection/>
    </xf>
    <xf numFmtId="0" fontId="5" fillId="0" borderId="20" xfId="98" applyFont="1" applyFill="1" applyBorder="1" applyAlignment="1">
      <alignment/>
      <protection/>
    </xf>
    <xf numFmtId="0" fontId="5" fillId="0" borderId="10" xfId="98" applyFont="1" applyFill="1" applyBorder="1" applyAlignment="1">
      <alignment/>
      <protection/>
    </xf>
    <xf numFmtId="0" fontId="5" fillId="0" borderId="21" xfId="98" applyFont="1" applyFill="1" applyBorder="1" applyAlignment="1">
      <alignment horizontal="right"/>
      <protection/>
    </xf>
    <xf numFmtId="0" fontId="2" fillId="0" borderId="26" xfId="98" applyFont="1" applyFill="1" applyBorder="1">
      <alignment/>
      <protection/>
    </xf>
    <xf numFmtId="0" fontId="2" fillId="0" borderId="45" xfId="98" applyFont="1" applyFill="1" applyBorder="1" applyAlignment="1">
      <alignment horizontal="left"/>
      <protection/>
    </xf>
    <xf numFmtId="0" fontId="2" fillId="0" borderId="43" xfId="98" applyFont="1" applyFill="1" applyBorder="1" applyAlignment="1">
      <alignment horizontal="left"/>
      <protection/>
    </xf>
    <xf numFmtId="0" fontId="2" fillId="0" borderId="0" xfId="98" applyFont="1" applyFill="1" applyBorder="1" applyAlignment="1">
      <alignment horizontal="left"/>
      <protection/>
    </xf>
    <xf numFmtId="0" fontId="2" fillId="0" borderId="27" xfId="98" applyFill="1" applyBorder="1" applyAlignment="1">
      <alignment horizontal="center"/>
      <protection/>
    </xf>
    <xf numFmtId="0" fontId="54" fillId="0" borderId="27" xfId="98" applyFont="1" applyFill="1" applyBorder="1" applyAlignment="1">
      <alignment horizontal="center"/>
      <protection/>
    </xf>
    <xf numFmtId="0" fontId="5" fillId="0" borderId="21" xfId="98" applyFont="1" applyFill="1" applyBorder="1" applyAlignment="1">
      <alignment/>
      <protection/>
    </xf>
    <xf numFmtId="0" fontId="5" fillId="0" borderId="52" xfId="98" applyFont="1" applyFill="1" applyBorder="1">
      <alignment/>
      <protection/>
    </xf>
    <xf numFmtId="0" fontId="2" fillId="0" borderId="52" xfId="98" applyFont="1" applyFill="1" applyBorder="1">
      <alignment/>
      <protection/>
    </xf>
    <xf numFmtId="0" fontId="5" fillId="0" borderId="53" xfId="98" applyFont="1" applyFill="1" applyBorder="1">
      <alignment/>
      <protection/>
    </xf>
    <xf numFmtId="190" fontId="2" fillId="0" borderId="46" xfId="98" applyNumberFormat="1" applyFont="1" applyFill="1" applyBorder="1">
      <alignment/>
      <protection/>
    </xf>
    <xf numFmtId="0" fontId="6" fillId="33" borderId="18" xfId="98" applyFont="1" applyFill="1" applyBorder="1" applyAlignment="1">
      <alignment horizontal="center" wrapText="1"/>
      <protection/>
    </xf>
    <xf numFmtId="0" fontId="2" fillId="33" borderId="18" xfId="98" applyFill="1" applyBorder="1">
      <alignment/>
      <protection/>
    </xf>
    <xf numFmtId="191" fontId="2" fillId="33" borderId="18" xfId="98" applyNumberFormat="1" applyFont="1" applyFill="1" applyBorder="1" applyAlignment="1">
      <alignment horizontal="center"/>
      <protection/>
    </xf>
    <xf numFmtId="9" fontId="2" fillId="33" borderId="18" xfId="98" applyNumberFormat="1" applyFill="1" applyBorder="1" applyAlignment="1">
      <alignment horizontal="center"/>
      <protection/>
    </xf>
    <xf numFmtId="0" fontId="2" fillId="33" borderId="18" xfId="98" applyNumberFormat="1" applyFont="1" applyFill="1" applyBorder="1" applyAlignment="1">
      <alignment horizontal="center"/>
      <protection/>
    </xf>
    <xf numFmtId="9" fontId="2" fillId="33" borderId="18" xfId="98" applyNumberFormat="1" applyFont="1" applyFill="1" applyBorder="1" applyAlignment="1">
      <alignment horizontal="center"/>
      <protection/>
    </xf>
    <xf numFmtId="0" fontId="2" fillId="33" borderId="18" xfId="98" applyFont="1" applyFill="1" applyBorder="1" applyAlignment="1">
      <alignment horizontal="center"/>
      <protection/>
    </xf>
    <xf numFmtId="0" fontId="2" fillId="33" borderId="18" xfId="98" applyFill="1" applyBorder="1" applyAlignment="1">
      <alignment horizontal="center"/>
      <protection/>
    </xf>
    <xf numFmtId="190" fontId="2" fillId="33" borderId="18" xfId="79" applyFont="1" applyFill="1" applyBorder="1" applyAlignment="1">
      <alignment/>
    </xf>
    <xf numFmtId="190" fontId="5" fillId="33" borderId="18" xfId="98" applyNumberFormat="1" applyFont="1" applyFill="1" applyBorder="1">
      <alignment/>
      <protection/>
    </xf>
    <xf numFmtId="190" fontId="5" fillId="33" borderId="18" xfId="79" applyFont="1" applyFill="1" applyBorder="1" applyAlignment="1">
      <alignment/>
    </xf>
    <xf numFmtId="190" fontId="2" fillId="33" borderId="18" xfId="79" applyFont="1" applyFill="1" applyBorder="1" applyAlignment="1">
      <alignment horizontal="center"/>
    </xf>
    <xf numFmtId="0" fontId="5" fillId="33" borderId="18" xfId="98" applyFont="1" applyFill="1" applyBorder="1">
      <alignment/>
      <protection/>
    </xf>
    <xf numFmtId="0" fontId="2" fillId="33" borderId="18" xfId="98" applyFont="1" applyFill="1" applyBorder="1">
      <alignment/>
      <protection/>
    </xf>
    <xf numFmtId="190" fontId="14" fillId="33" borderId="18" xfId="79" applyFont="1" applyFill="1" applyBorder="1" applyAlignment="1">
      <alignment/>
    </xf>
    <xf numFmtId="192" fontId="2" fillId="33" borderId="18" xfId="76" applyFont="1" applyFill="1" applyBorder="1" applyAlignment="1">
      <alignment horizontal="center"/>
    </xf>
    <xf numFmtId="190" fontId="14" fillId="33" borderId="18" xfId="79" applyFont="1" applyFill="1" applyBorder="1" applyAlignment="1">
      <alignment/>
    </xf>
    <xf numFmtId="190" fontId="54" fillId="33" borderId="18" xfId="79" applyFont="1" applyFill="1" applyBorder="1" applyAlignment="1">
      <alignment/>
    </xf>
    <xf numFmtId="187" fontId="2" fillId="33" borderId="18" xfId="79" applyNumberFormat="1" applyFont="1" applyFill="1" applyBorder="1" applyAlignment="1">
      <alignment/>
    </xf>
    <xf numFmtId="190" fontId="14" fillId="33" borderId="18" xfId="79" applyFont="1" applyFill="1" applyBorder="1" applyAlignment="1">
      <alignment horizontal="center" vertical="center"/>
    </xf>
    <xf numFmtId="0" fontId="2" fillId="33" borderId="18" xfId="98" applyFont="1" applyFill="1" applyBorder="1" applyAlignment="1">
      <alignment horizontal="center" vertical="center"/>
      <protection/>
    </xf>
    <xf numFmtId="0" fontId="2" fillId="33" borderId="18" xfId="98" applyFill="1" applyBorder="1" applyAlignment="1">
      <alignment horizontal="center" vertical="center"/>
      <protection/>
    </xf>
    <xf numFmtId="0" fontId="2" fillId="33" borderId="18" xfId="98" applyFont="1" applyFill="1" applyBorder="1" applyAlignment="1">
      <alignment horizontal="center" vertical="center" wrapText="1"/>
      <protection/>
    </xf>
    <xf numFmtId="190" fontId="2" fillId="33" borderId="18" xfId="79" applyFont="1" applyFill="1" applyBorder="1" applyAlignment="1">
      <alignment horizontal="center" vertical="center"/>
    </xf>
    <xf numFmtId="190" fontId="2" fillId="33" borderId="18" xfId="98" applyNumberFormat="1" applyFill="1" applyBorder="1">
      <alignment/>
      <protection/>
    </xf>
    <xf numFmtId="0" fontId="10" fillId="33" borderId="18" xfId="98" applyFont="1" applyFill="1" applyBorder="1">
      <alignment/>
      <protection/>
    </xf>
    <xf numFmtId="190" fontId="2" fillId="33" borderId="18" xfId="98" applyNumberFormat="1" applyFont="1" applyFill="1" applyBorder="1">
      <alignment/>
      <protection/>
    </xf>
    <xf numFmtId="190" fontId="54" fillId="33" borderId="18" xfId="98" applyNumberFormat="1" applyFont="1" applyFill="1" applyBorder="1">
      <alignment/>
      <protection/>
    </xf>
    <xf numFmtId="2" fontId="2" fillId="33" borderId="18" xfId="98" applyNumberFormat="1" applyFont="1" applyFill="1" applyBorder="1" applyAlignment="1">
      <alignment horizontal="center"/>
      <protection/>
    </xf>
    <xf numFmtId="190" fontId="2" fillId="33" borderId="31" xfId="98" applyNumberFormat="1" applyFont="1" applyFill="1" applyBorder="1">
      <alignment/>
      <protection/>
    </xf>
    <xf numFmtId="0" fontId="2" fillId="33" borderId="18" xfId="98" applyFont="1" applyFill="1" applyBorder="1" applyAlignment="1">
      <alignment horizontal="center" vertical="center" wrapText="1"/>
      <protection/>
    </xf>
    <xf numFmtId="203" fontId="2" fillId="33" borderId="18" xfId="98" applyNumberFormat="1" applyFont="1" applyFill="1" applyBorder="1" applyAlignment="1">
      <alignment horizontal="center"/>
      <protection/>
    </xf>
    <xf numFmtId="190" fontId="14" fillId="33" borderId="0" xfId="79" applyFont="1" applyFill="1" applyBorder="1" applyAlignment="1">
      <alignment horizontal="center" vertical="center"/>
    </xf>
    <xf numFmtId="0" fontId="2" fillId="33" borderId="0" xfId="98" applyFont="1" applyFill="1" applyBorder="1" applyAlignment="1">
      <alignment horizontal="center"/>
      <protection/>
    </xf>
    <xf numFmtId="0" fontId="2" fillId="33" borderId="0" xfId="98" applyFont="1" applyFill="1" applyBorder="1" applyAlignment="1">
      <alignment horizontal="center" vertical="center"/>
      <protection/>
    </xf>
    <xf numFmtId="0" fontId="2" fillId="33" borderId="0" xfId="98" applyFill="1" applyBorder="1" applyAlignment="1">
      <alignment horizontal="center" vertical="center"/>
      <protection/>
    </xf>
    <xf numFmtId="0" fontId="2" fillId="33" borderId="0" xfId="98" applyFont="1" applyFill="1" applyBorder="1" applyAlignment="1">
      <alignment horizontal="center" vertical="center" wrapText="1"/>
      <protection/>
    </xf>
    <xf numFmtId="190" fontId="2" fillId="33" borderId="0" xfId="79" applyFont="1" applyFill="1" applyBorder="1" applyAlignment="1">
      <alignment horizontal="center" vertical="center"/>
    </xf>
    <xf numFmtId="0" fontId="2" fillId="33" borderId="0" xfId="98" applyFill="1" applyBorder="1" applyAlignment="1">
      <alignment horizontal="center"/>
      <protection/>
    </xf>
    <xf numFmtId="190" fontId="14" fillId="33" borderId="0" xfId="79" applyFont="1" applyFill="1" applyBorder="1" applyAlignment="1">
      <alignment/>
    </xf>
    <xf numFmtId="0" fontId="6" fillId="33" borderId="0" xfId="98" applyFont="1" applyFill="1" applyBorder="1" applyAlignment="1">
      <alignment horizontal="center" wrapText="1"/>
      <protection/>
    </xf>
    <xf numFmtId="190" fontId="2" fillId="33" borderId="52" xfId="98" applyNumberFormat="1" applyFill="1" applyBorder="1">
      <alignment/>
      <protection/>
    </xf>
    <xf numFmtId="0" fontId="2" fillId="0" borderId="0" xfId="98" applyFill="1" applyBorder="1" applyAlignment="1">
      <alignment horizontal="centerContinuous" vertical="center"/>
      <protection/>
    </xf>
    <xf numFmtId="0" fontId="5" fillId="0" borderId="0" xfId="98" applyFont="1" applyFill="1" applyBorder="1" applyAlignment="1">
      <alignment horizontal="center" vertical="center"/>
      <protection/>
    </xf>
    <xf numFmtId="0" fontId="2" fillId="0" borderId="14" xfId="98" applyFont="1" applyFill="1" applyBorder="1" applyAlignment="1">
      <alignment horizontal="left"/>
      <protection/>
    </xf>
    <xf numFmtId="0" fontId="53" fillId="0" borderId="0" xfId="0" applyFont="1" applyAlignment="1">
      <alignment/>
    </xf>
    <xf numFmtId="0" fontId="2" fillId="0" borderId="50" xfId="98" applyFont="1" applyFill="1" applyBorder="1" applyAlignment="1">
      <alignment horizontal="left" vertical="center"/>
      <protection/>
    </xf>
    <xf numFmtId="190" fontId="2" fillId="0" borderId="18" xfId="98" applyNumberFormat="1" applyFill="1" applyBorder="1">
      <alignment/>
      <protection/>
    </xf>
    <xf numFmtId="190" fontId="2" fillId="0" borderId="18" xfId="79" applyFont="1" applyFill="1" applyBorder="1" applyAlignment="1">
      <alignment/>
    </xf>
    <xf numFmtId="0" fontId="2" fillId="0" borderId="18" xfId="98" applyFill="1" applyBorder="1" applyAlignment="1">
      <alignment horizontal="centerContinuous" vertical="center" wrapText="1"/>
      <protection/>
    </xf>
    <xf numFmtId="0" fontId="52" fillId="0" borderId="0" xfId="0" applyFont="1" applyAlignment="1">
      <alignment/>
    </xf>
    <xf numFmtId="0" fontId="56" fillId="0" borderId="0" xfId="0" applyFont="1" applyAlignment="1">
      <alignment/>
    </xf>
    <xf numFmtId="0" fontId="12" fillId="0" borderId="14" xfId="98" applyFont="1" applyFill="1" applyBorder="1" applyAlignment="1">
      <alignment horizontal="center" vertical="center" wrapText="1"/>
      <protection/>
    </xf>
    <xf numFmtId="190" fontId="2" fillId="33" borderId="18" xfId="79" applyFont="1" applyFill="1" applyBorder="1" applyAlignment="1">
      <alignment wrapText="1"/>
    </xf>
    <xf numFmtId="0" fontId="2" fillId="0" borderId="27" xfId="98" applyFont="1" applyFill="1" applyBorder="1">
      <alignment/>
      <protection/>
    </xf>
    <xf numFmtId="0" fontId="2" fillId="33" borderId="54" xfId="98" applyFill="1" applyBorder="1">
      <alignment/>
      <protection/>
    </xf>
    <xf numFmtId="0" fontId="2" fillId="0" borderId="11" xfId="98" applyFont="1" applyFill="1" applyBorder="1">
      <alignment/>
      <protection/>
    </xf>
    <xf numFmtId="0" fontId="2" fillId="33" borderId="52" xfId="98" applyFill="1" applyBorder="1">
      <alignment/>
      <protection/>
    </xf>
    <xf numFmtId="0" fontId="2" fillId="33" borderId="55" xfId="98" applyFill="1" applyBorder="1">
      <alignment/>
      <protection/>
    </xf>
    <xf numFmtId="0" fontId="2" fillId="33" borderId="17" xfId="98" applyFill="1" applyBorder="1">
      <alignment/>
      <protection/>
    </xf>
    <xf numFmtId="0" fontId="2" fillId="33" borderId="11" xfId="98" applyFill="1" applyBorder="1">
      <alignment/>
      <protection/>
    </xf>
    <xf numFmtId="0" fontId="2" fillId="33" borderId="56" xfId="98" applyFill="1" applyBorder="1">
      <alignment/>
      <protection/>
    </xf>
    <xf numFmtId="0" fontId="0" fillId="0" borderId="0" xfId="0" applyBorder="1" applyAlignment="1">
      <alignment/>
    </xf>
    <xf numFmtId="0" fontId="2" fillId="0" borderId="31" xfId="98" applyFont="1" applyFill="1" applyBorder="1" applyAlignment="1">
      <alignment horizontal="left"/>
      <protection/>
    </xf>
    <xf numFmtId="0" fontId="2" fillId="0" borderId="57" xfId="98" applyFill="1" applyBorder="1">
      <alignment/>
      <protection/>
    </xf>
    <xf numFmtId="0" fontId="4" fillId="0" borderId="25" xfId="98" applyFont="1" applyFill="1" applyBorder="1" applyAlignment="1">
      <alignment horizontal="center"/>
      <protection/>
    </xf>
    <xf numFmtId="0" fontId="2" fillId="0" borderId="58" xfId="98" applyFont="1" applyFill="1" applyBorder="1">
      <alignment/>
      <protection/>
    </xf>
    <xf numFmtId="0" fontId="2" fillId="0" borderId="59" xfId="98" applyFont="1" applyFill="1" applyBorder="1">
      <alignment/>
      <protection/>
    </xf>
    <xf numFmtId="190" fontId="2" fillId="0" borderId="52" xfId="79" applyFont="1" applyFill="1" applyBorder="1" applyAlignment="1">
      <alignment/>
    </xf>
    <xf numFmtId="0" fontId="2" fillId="0" borderId="48" xfId="98" applyFill="1" applyBorder="1">
      <alignment/>
      <protection/>
    </xf>
    <xf numFmtId="0" fontId="11" fillId="0" borderId="60" xfId="98" applyFont="1" applyFill="1" applyBorder="1" applyAlignment="1">
      <alignment horizontal="centerContinuous" vertical="center"/>
      <protection/>
    </xf>
    <xf numFmtId="0" fontId="10" fillId="0" borderId="52" xfId="98" applyFont="1" applyFill="1" applyBorder="1">
      <alignment/>
      <protection/>
    </xf>
    <xf numFmtId="0" fontId="6" fillId="33" borderId="48" xfId="98" applyFont="1" applyFill="1" applyBorder="1" applyAlignment="1">
      <alignment horizontal="center" wrapText="1"/>
      <protection/>
    </xf>
    <xf numFmtId="0" fontId="5" fillId="0" borderId="51" xfId="98" applyFont="1" applyFill="1" applyBorder="1" applyAlignment="1">
      <alignment horizontal="centerContinuous" vertical="center"/>
      <protection/>
    </xf>
    <xf numFmtId="0" fontId="6" fillId="33" borderId="61" xfId="98" applyFont="1" applyFill="1" applyBorder="1" applyAlignment="1">
      <alignment horizontal="center" wrapText="1"/>
      <protection/>
    </xf>
    <xf numFmtId="190" fontId="2" fillId="0" borderId="48" xfId="98" applyNumberFormat="1" applyFill="1" applyBorder="1">
      <alignment/>
      <protection/>
    </xf>
    <xf numFmtId="0" fontId="2" fillId="0" borderId="62" xfId="98" applyFill="1" applyBorder="1">
      <alignment/>
      <protection/>
    </xf>
    <xf numFmtId="0" fontId="4" fillId="0" borderId="52" xfId="98" applyFont="1" applyFill="1" applyBorder="1" applyAlignment="1">
      <alignment horizontal="center"/>
      <protection/>
    </xf>
    <xf numFmtId="0" fontId="2" fillId="0" borderId="56" xfId="98" applyFill="1" applyBorder="1">
      <alignment/>
      <protection/>
    </xf>
    <xf numFmtId="0" fontId="5" fillId="33" borderId="52" xfId="98" applyFont="1" applyFill="1" applyBorder="1">
      <alignment/>
      <protection/>
    </xf>
    <xf numFmtId="0" fontId="5" fillId="0" borderId="59" xfId="98" applyFont="1" applyFill="1" applyBorder="1" applyAlignment="1">
      <alignment horizontal="centerContinuous" vertical="center"/>
      <protection/>
    </xf>
    <xf numFmtId="0" fontId="6" fillId="33" borderId="63" xfId="98" applyFont="1" applyFill="1" applyBorder="1" applyAlignment="1">
      <alignment horizontal="center" wrapText="1"/>
      <protection/>
    </xf>
    <xf numFmtId="0" fontId="2" fillId="0" borderId="52" xfId="98" applyFill="1" applyBorder="1">
      <alignment/>
      <protection/>
    </xf>
    <xf numFmtId="0" fontId="5" fillId="0" borderId="64" xfId="98" applyFont="1" applyFill="1" applyBorder="1" applyAlignment="1">
      <alignment horizontal="centerContinuous" vertical="center"/>
      <protection/>
    </xf>
    <xf numFmtId="0" fontId="6" fillId="33" borderId="65" xfId="98" applyFont="1" applyFill="1" applyBorder="1" applyAlignment="1">
      <alignment horizontal="center" wrapText="1"/>
      <protection/>
    </xf>
    <xf numFmtId="0" fontId="2" fillId="0" borderId="64" xfId="98" applyFont="1" applyFill="1" applyBorder="1">
      <alignment/>
      <protection/>
    </xf>
    <xf numFmtId="0" fontId="2" fillId="0" borderId="13" xfId="98" applyFont="1" applyFill="1" applyBorder="1">
      <alignment/>
      <protection/>
    </xf>
    <xf numFmtId="0" fontId="7" fillId="0" borderId="12" xfId="98" applyFont="1" applyFill="1" applyBorder="1">
      <alignment/>
      <protection/>
    </xf>
    <xf numFmtId="0" fontId="2" fillId="0" borderId="51" xfId="98" applyFill="1" applyBorder="1">
      <alignment/>
      <protection/>
    </xf>
    <xf numFmtId="0" fontId="2" fillId="0" borderId="65" xfId="98" applyFill="1" applyBorder="1">
      <alignment/>
      <protection/>
    </xf>
    <xf numFmtId="0" fontId="9" fillId="0" borderId="13" xfId="98" applyFont="1" applyFill="1" applyBorder="1" applyAlignment="1">
      <alignment horizontal="centerContinuous" vertical="center"/>
      <protection/>
    </xf>
    <xf numFmtId="0" fontId="9" fillId="0" borderId="64" xfId="98" applyFont="1" applyFill="1" applyBorder="1" applyAlignment="1">
      <alignment horizontal="centerContinuous" vertical="center"/>
      <protection/>
    </xf>
    <xf numFmtId="190" fontId="2" fillId="0" borderId="52" xfId="98" applyNumberFormat="1" applyFill="1" applyBorder="1">
      <alignment/>
      <protection/>
    </xf>
    <xf numFmtId="0" fontId="53" fillId="0" borderId="23" xfId="0" applyFont="1" applyBorder="1" applyAlignment="1">
      <alignment/>
    </xf>
    <xf numFmtId="190" fontId="2" fillId="0" borderId="27" xfId="79" applyFont="1" applyFill="1" applyBorder="1" applyAlignment="1">
      <alignment/>
    </xf>
    <xf numFmtId="190" fontId="2" fillId="0" borderId="27" xfId="98" applyNumberFormat="1" applyFill="1" applyBorder="1">
      <alignment/>
      <protection/>
    </xf>
    <xf numFmtId="0" fontId="2" fillId="0" borderId="42" xfId="98" applyFont="1" applyFill="1" applyBorder="1" applyAlignment="1">
      <alignment horizontal="left" vertical="center"/>
      <protection/>
    </xf>
    <xf numFmtId="0" fontId="2" fillId="0" borderId="40" xfId="98" applyFont="1" applyFill="1" applyBorder="1" applyAlignment="1">
      <alignment horizontal="left"/>
      <protection/>
    </xf>
    <xf numFmtId="0" fontId="2" fillId="0" borderId="52" xfId="98" applyFill="1" applyBorder="1" applyAlignment="1">
      <alignment vertical="center"/>
      <protection/>
    </xf>
    <xf numFmtId="0" fontId="2" fillId="0" borderId="48" xfId="98" applyFill="1" applyBorder="1" applyAlignment="1">
      <alignment vertical="center"/>
      <protection/>
    </xf>
    <xf numFmtId="190" fontId="14" fillId="33" borderId="52" xfId="79" applyFont="1" applyFill="1" applyBorder="1" applyAlignment="1">
      <alignment horizontal="center" vertical="center"/>
    </xf>
    <xf numFmtId="0" fontId="2" fillId="33" borderId="48" xfId="98" applyFont="1" applyFill="1" applyBorder="1" applyAlignment="1">
      <alignment horizontal="center" vertical="center" wrapText="1"/>
      <protection/>
    </xf>
    <xf numFmtId="0" fontId="2" fillId="0" borderId="38" xfId="98" applyFill="1" applyBorder="1" applyAlignment="1">
      <alignment horizontal="center" vertical="center"/>
      <protection/>
    </xf>
    <xf numFmtId="0" fontId="2" fillId="33" borderId="52" xfId="98" applyFont="1" applyFill="1" applyBorder="1" applyAlignment="1">
      <alignment horizontal="center" vertical="center"/>
      <protection/>
    </xf>
    <xf numFmtId="0" fontId="2" fillId="0" borderId="52" xfId="98" applyFill="1" applyBorder="1" applyAlignment="1">
      <alignment horizontal="left"/>
      <protection/>
    </xf>
    <xf numFmtId="0" fontId="5" fillId="34" borderId="18" xfId="98" applyFont="1" applyFill="1" applyBorder="1">
      <alignment/>
      <protection/>
    </xf>
    <xf numFmtId="0" fontId="2" fillId="34" borderId="18" xfId="98" applyFont="1" applyFill="1" applyBorder="1">
      <alignment/>
      <protection/>
    </xf>
    <xf numFmtId="190" fontId="2" fillId="34" borderId="18" xfId="79" applyFont="1" applyFill="1" applyBorder="1" applyAlignment="1">
      <alignment/>
    </xf>
    <xf numFmtId="0" fontId="17" fillId="0" borderId="0" xfId="98" applyFont="1" applyFill="1" applyBorder="1" applyAlignment="1">
      <alignment/>
      <protection/>
    </xf>
    <xf numFmtId="190" fontId="2" fillId="33" borderId="52" xfId="79" applyFont="1" applyFill="1" applyBorder="1" applyAlignment="1">
      <alignment/>
    </xf>
    <xf numFmtId="171" fontId="53" fillId="0" borderId="0" xfId="0" applyNumberFormat="1" applyFont="1" applyAlignment="1">
      <alignment/>
    </xf>
    <xf numFmtId="171" fontId="53" fillId="0" borderId="23" xfId="0" applyNumberFormat="1" applyFont="1" applyBorder="1" applyAlignment="1">
      <alignment/>
    </xf>
    <xf numFmtId="190" fontId="2" fillId="33" borderId="0" xfId="79" applyFont="1" applyFill="1" applyBorder="1" applyAlignment="1">
      <alignment/>
    </xf>
    <xf numFmtId="171" fontId="0" fillId="0" borderId="0" xfId="0" applyNumberFormat="1" applyAlignment="1">
      <alignment/>
    </xf>
    <xf numFmtId="190" fontId="2" fillId="33" borderId="50" xfId="98" applyNumberFormat="1" applyFill="1" applyBorder="1">
      <alignment/>
      <protection/>
    </xf>
    <xf numFmtId="190" fontId="2" fillId="33" borderId="27" xfId="98" applyNumberFormat="1" applyFill="1" applyBorder="1">
      <alignment/>
      <protection/>
    </xf>
    <xf numFmtId="190" fontId="2" fillId="0" borderId="50" xfId="98" applyNumberFormat="1" applyFill="1" applyBorder="1">
      <alignment/>
      <protection/>
    </xf>
    <xf numFmtId="187" fontId="2" fillId="0" borderId="27" xfId="79" applyNumberFormat="1" applyFont="1" applyFill="1" applyBorder="1" applyAlignment="1">
      <alignment/>
    </xf>
    <xf numFmtId="190" fontId="2" fillId="0" borderId="14" xfId="79" applyFont="1" applyFill="1" applyBorder="1" applyAlignment="1">
      <alignment/>
    </xf>
    <xf numFmtId="207" fontId="2" fillId="0" borderId="65" xfId="98" applyNumberFormat="1" applyFill="1" applyBorder="1">
      <alignment/>
      <protection/>
    </xf>
    <xf numFmtId="207" fontId="2" fillId="0" borderId="18" xfId="98" applyNumberFormat="1" applyFill="1" applyBorder="1">
      <alignment/>
      <protection/>
    </xf>
    <xf numFmtId="207" fontId="2" fillId="0" borderId="14" xfId="98" applyNumberFormat="1" applyFill="1" applyBorder="1">
      <alignment/>
      <protection/>
    </xf>
    <xf numFmtId="207" fontId="2" fillId="33" borderId="18" xfId="98" applyNumberFormat="1" applyFill="1" applyBorder="1">
      <alignment/>
      <protection/>
    </xf>
    <xf numFmtId="207" fontId="2" fillId="33" borderId="18" xfId="79" applyNumberFormat="1" applyFont="1" applyFill="1" applyBorder="1" applyAlignment="1">
      <alignment/>
    </xf>
    <xf numFmtId="0" fontId="2" fillId="33" borderId="18" xfId="79" applyNumberFormat="1" applyFont="1" applyFill="1" applyBorder="1" applyAlignment="1">
      <alignment/>
    </xf>
    <xf numFmtId="208" fontId="2" fillId="33" borderId="18" xfId="98" applyNumberFormat="1" applyFont="1" applyFill="1" applyBorder="1" applyAlignment="1">
      <alignment horizontal="center" vertical="center"/>
      <protection/>
    </xf>
    <xf numFmtId="1" fontId="53" fillId="0" borderId="0" xfId="0" applyNumberFormat="1" applyFont="1" applyAlignment="1">
      <alignment/>
    </xf>
    <xf numFmtId="207" fontId="14" fillId="33" borderId="18" xfId="79" applyNumberFormat="1" applyFont="1" applyFill="1" applyBorder="1" applyAlignment="1">
      <alignment/>
    </xf>
    <xf numFmtId="2" fontId="53" fillId="0" borderId="0" xfId="0" applyNumberFormat="1" applyFont="1" applyAlignment="1">
      <alignment/>
    </xf>
    <xf numFmtId="0" fontId="2" fillId="33" borderId="52" xfId="98" applyFont="1" applyFill="1" applyBorder="1" applyAlignment="1">
      <alignment horizontal="center" vertical="center" wrapText="1"/>
      <protection/>
    </xf>
    <xf numFmtId="0" fontId="2" fillId="33" borderId="14" xfId="98" applyFont="1" applyFill="1" applyBorder="1" applyAlignment="1">
      <alignment horizontal="center" vertical="center" wrapText="1"/>
      <protection/>
    </xf>
    <xf numFmtId="0" fontId="2" fillId="33" borderId="18" xfId="98" applyFont="1" applyFill="1" applyBorder="1" applyAlignment="1">
      <alignment horizontal="center" vertical="center" wrapText="1"/>
      <protection/>
    </xf>
    <xf numFmtId="0" fontId="6" fillId="33" borderId="66" xfId="98" applyFont="1" applyFill="1" applyBorder="1" applyAlignment="1">
      <alignment horizontal="center" wrapText="1"/>
      <protection/>
    </xf>
    <xf numFmtId="190" fontId="2" fillId="33" borderId="45" xfId="98" applyNumberFormat="1" applyFill="1" applyBorder="1">
      <alignment/>
      <protection/>
    </xf>
    <xf numFmtId="190" fontId="2" fillId="0" borderId="45" xfId="98" applyNumberFormat="1" applyFill="1" applyBorder="1">
      <alignment/>
      <protection/>
    </xf>
    <xf numFmtId="190" fontId="2" fillId="0" borderId="66" xfId="98" applyNumberFormat="1" applyFill="1" applyBorder="1">
      <alignment/>
      <protection/>
    </xf>
    <xf numFmtId="190" fontId="2" fillId="0" borderId="43" xfId="79" applyFont="1" applyFill="1" applyBorder="1" applyAlignment="1">
      <alignment/>
    </xf>
    <xf numFmtId="190" fontId="2" fillId="0" borderId="43" xfId="98" applyNumberFormat="1" applyFill="1" applyBorder="1">
      <alignment/>
      <protection/>
    </xf>
    <xf numFmtId="0" fontId="2" fillId="0" borderId="67" xfId="98" applyFill="1" applyBorder="1">
      <alignment/>
      <protection/>
    </xf>
    <xf numFmtId="190" fontId="2" fillId="0" borderId="14" xfId="98" applyNumberFormat="1" applyFill="1" applyBorder="1">
      <alignment/>
      <protection/>
    </xf>
    <xf numFmtId="207" fontId="14" fillId="33" borderId="18" xfId="79" applyNumberFormat="1" applyFont="1" applyFill="1" applyBorder="1" applyAlignment="1">
      <alignment horizontal="center" vertical="center"/>
    </xf>
    <xf numFmtId="207" fontId="14" fillId="33" borderId="52" xfId="79" applyNumberFormat="1" applyFont="1" applyFill="1" applyBorder="1" applyAlignment="1">
      <alignment horizontal="center" vertical="center"/>
    </xf>
    <xf numFmtId="207" fontId="2" fillId="33" borderId="18" xfId="79" applyNumberFormat="1" applyFont="1" applyFill="1" applyBorder="1" applyAlignment="1">
      <alignment horizontal="center" vertical="center"/>
    </xf>
    <xf numFmtId="207" fontId="2" fillId="34" borderId="18" xfId="79" applyNumberFormat="1" applyFont="1" applyFill="1" applyBorder="1" applyAlignment="1">
      <alignment/>
    </xf>
    <xf numFmtId="0" fontId="2" fillId="33" borderId="52" xfId="98" applyFont="1" applyFill="1" applyBorder="1" applyAlignment="1">
      <alignment horizontal="center" vertical="center" wrapText="1"/>
      <protection/>
    </xf>
    <xf numFmtId="0" fontId="2" fillId="33" borderId="14" xfId="98" applyFont="1" applyFill="1" applyBorder="1" applyAlignment="1">
      <alignment horizontal="center" vertical="center" wrapText="1"/>
      <protection/>
    </xf>
    <xf numFmtId="0" fontId="2" fillId="33" borderId="0" xfId="98" applyFont="1" applyFill="1" applyBorder="1" applyAlignment="1">
      <alignment horizontal="center" vertical="center" wrapText="1"/>
      <protection/>
    </xf>
    <xf numFmtId="0" fontId="6" fillId="0" borderId="12" xfId="98" applyFont="1" applyFill="1" applyBorder="1" applyAlignment="1">
      <alignment horizontal="center" vertical="top" wrapText="1"/>
      <protection/>
    </xf>
    <xf numFmtId="0" fontId="6" fillId="0" borderId="13" xfId="98" applyFont="1" applyFill="1" applyBorder="1" applyAlignment="1">
      <alignment horizontal="center" vertical="top" wrapText="1"/>
      <protection/>
    </xf>
    <xf numFmtId="0" fontId="5" fillId="34" borderId="27" xfId="98" applyFont="1" applyFill="1" applyBorder="1" applyAlignment="1">
      <alignment horizontal="left"/>
      <protection/>
    </xf>
    <xf numFmtId="0" fontId="2" fillId="34" borderId="11" xfId="98" applyFill="1" applyBorder="1" applyAlignment="1">
      <alignment horizontal="left"/>
      <protection/>
    </xf>
    <xf numFmtId="0" fontId="2" fillId="34" borderId="54" xfId="98" applyFill="1" applyBorder="1" applyAlignment="1">
      <alignment horizontal="left"/>
      <protection/>
    </xf>
    <xf numFmtId="0" fontId="5" fillId="34" borderId="11" xfId="98" applyFont="1" applyFill="1" applyBorder="1" applyAlignment="1">
      <alignment horizontal="left"/>
      <protection/>
    </xf>
    <xf numFmtId="0" fontId="5" fillId="34" borderId="54" xfId="98" applyFont="1" applyFill="1" applyBorder="1" applyAlignment="1">
      <alignment horizontal="left"/>
      <protection/>
    </xf>
    <xf numFmtId="0" fontId="5" fillId="34" borderId="27" xfId="98" applyFont="1" applyFill="1" applyBorder="1" applyAlignment="1">
      <alignment horizontal="center"/>
      <protection/>
    </xf>
    <xf numFmtId="0" fontId="5" fillId="34" borderId="54" xfId="98" applyFont="1" applyFill="1" applyBorder="1" applyAlignment="1">
      <alignment horizontal="center"/>
      <protection/>
    </xf>
    <xf numFmtId="0" fontId="2" fillId="33" borderId="18" xfId="98" applyFont="1" applyFill="1" applyBorder="1" applyAlignment="1">
      <alignment horizontal="center" vertical="center" wrapText="1"/>
      <protection/>
    </xf>
    <xf numFmtId="0" fontId="2" fillId="33" borderId="21" xfId="98" applyFont="1" applyFill="1" applyBorder="1" applyAlignment="1">
      <alignment horizontal="center" vertical="center" wrapText="1"/>
      <protection/>
    </xf>
    <xf numFmtId="0" fontId="2" fillId="33" borderId="15" xfId="98" applyFont="1" applyFill="1" applyBorder="1" applyAlignment="1">
      <alignment horizontal="center" vertical="center" wrapText="1"/>
      <protection/>
    </xf>
    <xf numFmtId="0" fontId="2" fillId="0" borderId="18" xfId="98" applyFont="1" applyFill="1" applyBorder="1" applyAlignment="1">
      <alignment vertical="center" wrapText="1"/>
      <protection/>
    </xf>
    <xf numFmtId="0" fontId="18" fillId="0" borderId="18" xfId="0" applyFont="1" applyBorder="1" applyAlignment="1">
      <alignment vertical="center" wrapText="1"/>
    </xf>
  </cellXfs>
  <cellStyles count="11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2" xfId="53"/>
    <cellStyle name="Comma 2 10" xfId="54"/>
    <cellStyle name="Comma 2 11" xfId="55"/>
    <cellStyle name="Comma 2 12" xfId="56"/>
    <cellStyle name="Comma 2 13" xfId="57"/>
    <cellStyle name="Comma 2 14" xfId="58"/>
    <cellStyle name="Comma 2 15" xfId="59"/>
    <cellStyle name="Comma 2 16" xfId="60"/>
    <cellStyle name="Comma 2 2" xfId="61"/>
    <cellStyle name="Comma 2 3" xfId="62"/>
    <cellStyle name="Comma 2 4" xfId="63"/>
    <cellStyle name="Comma 2 5" xfId="64"/>
    <cellStyle name="Comma 2 6" xfId="65"/>
    <cellStyle name="Comma 2 7" xfId="66"/>
    <cellStyle name="Comma 2 8" xfId="67"/>
    <cellStyle name="Comma 2 9" xfId="68"/>
    <cellStyle name="Comma 2_110005" xfId="69"/>
    <cellStyle name="Comma 4" xfId="70"/>
    <cellStyle name="Comma 5" xfId="71"/>
    <cellStyle name="Comma 6" xfId="72"/>
    <cellStyle name="Comma 7" xfId="73"/>
    <cellStyle name="Comma 8" xfId="74"/>
    <cellStyle name="Comma 9" xfId="75"/>
    <cellStyle name="Currency" xfId="76"/>
    <cellStyle name="Currency [0]" xfId="77"/>
    <cellStyle name="Currency 2" xfId="78"/>
    <cellStyle name="Currency 3" xfId="79"/>
    <cellStyle name="Explanatory Text" xfId="80"/>
    <cellStyle name="Good" xfId="81"/>
    <cellStyle name="Heading 1" xfId="82"/>
    <cellStyle name="Heading 2" xfId="83"/>
    <cellStyle name="Heading 3" xfId="84"/>
    <cellStyle name="Heading 4" xfId="85"/>
    <cellStyle name="Input" xfId="86"/>
    <cellStyle name="Linked Cell" xfId="87"/>
    <cellStyle name="Neutral" xfId="88"/>
    <cellStyle name="Normal 10" xfId="89"/>
    <cellStyle name="Normal 11" xfId="90"/>
    <cellStyle name="Normal 12" xfId="91"/>
    <cellStyle name="Normal 13" xfId="92"/>
    <cellStyle name="Normal 14" xfId="93"/>
    <cellStyle name="Normal 15" xfId="94"/>
    <cellStyle name="Normal 16" xfId="95"/>
    <cellStyle name="Normal 17" xfId="96"/>
    <cellStyle name="Normal 18" xfId="97"/>
    <cellStyle name="Normal 2" xfId="98"/>
    <cellStyle name="Normal 2 10" xfId="99"/>
    <cellStyle name="Normal 2 11" xfId="100"/>
    <cellStyle name="Normal 2 12" xfId="101"/>
    <cellStyle name="Normal 2 13" xfId="102"/>
    <cellStyle name="Normal 2 14" xfId="103"/>
    <cellStyle name="Normal 2 15" xfId="104"/>
    <cellStyle name="Normal 2 16" xfId="105"/>
    <cellStyle name="Normal 2 2" xfId="106"/>
    <cellStyle name="Normal 2 3" xfId="107"/>
    <cellStyle name="Normal 2 4" xfId="108"/>
    <cellStyle name="Normal 2 5" xfId="109"/>
    <cellStyle name="Normal 2 6" xfId="110"/>
    <cellStyle name="Normal 2 7" xfId="111"/>
    <cellStyle name="Normal 2 8" xfId="112"/>
    <cellStyle name="Normal 2 9" xfId="113"/>
    <cellStyle name="Normal 2_110005" xfId="114"/>
    <cellStyle name="Normal 4" xfId="115"/>
    <cellStyle name="Normal 5" xfId="116"/>
    <cellStyle name="Normal 6" xfId="117"/>
    <cellStyle name="Normal 7" xfId="118"/>
    <cellStyle name="Normal 8" xfId="119"/>
    <cellStyle name="Normal 9" xfId="120"/>
    <cellStyle name="Note" xfId="121"/>
    <cellStyle name="Output" xfId="122"/>
    <cellStyle name="Percent" xfId="123"/>
    <cellStyle name="Percent 2" xfId="124"/>
    <cellStyle name="Title" xfId="125"/>
    <cellStyle name="Total" xfId="126"/>
    <cellStyle name="Warning Text" xfId="1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1"/>
  <sheetViews>
    <sheetView tabSelected="1" view="pageBreakPreview" zoomScale="86" zoomScaleNormal="80" zoomScaleSheetLayoutView="86" zoomScalePageLayoutView="0" workbookViewId="0" topLeftCell="C1">
      <selection activeCell="F3" sqref="F3"/>
    </sheetView>
  </sheetViews>
  <sheetFormatPr defaultColWidth="9.140625" defaultRowHeight="15"/>
  <cols>
    <col min="1" max="1" width="7.28125" style="0" customWidth="1"/>
    <col min="2" max="2" width="45.140625" style="0" customWidth="1"/>
    <col min="3" max="3" width="49.7109375" style="0" customWidth="1"/>
    <col min="4" max="4" width="21.8515625" style="0" customWidth="1"/>
    <col min="5" max="5" width="36.7109375" style="0" hidden="1" customWidth="1"/>
    <col min="6" max="6" width="36.7109375" style="0" customWidth="1"/>
    <col min="7" max="7" width="37.7109375" style="0" customWidth="1"/>
    <col min="8" max="8" width="11.57421875" style="227" bestFit="1" customWidth="1"/>
    <col min="9" max="9" width="10.140625" style="0" bestFit="1" customWidth="1"/>
  </cols>
  <sheetData>
    <row r="1" spans="1:7" ht="24" thickBot="1">
      <c r="A1" s="4"/>
      <c r="B1" s="5" t="s">
        <v>252</v>
      </c>
      <c r="C1" s="290" t="s">
        <v>564</v>
      </c>
      <c r="D1" s="290"/>
      <c r="E1" s="290"/>
      <c r="F1" s="290"/>
      <c r="G1" s="290"/>
    </row>
    <row r="2" spans="1:7" ht="45.75" thickBot="1">
      <c r="A2" s="4"/>
      <c r="B2" s="6" t="s">
        <v>247</v>
      </c>
      <c r="C2" s="7"/>
      <c r="D2" s="231"/>
      <c r="E2" s="182" t="s">
        <v>540</v>
      </c>
      <c r="F2" s="182" t="s">
        <v>547</v>
      </c>
      <c r="G2" s="182" t="s">
        <v>563</v>
      </c>
    </row>
    <row r="3" spans="1:7" ht="76.5" customHeight="1" thickBot="1">
      <c r="A3" s="4"/>
      <c r="B3" s="8"/>
      <c r="C3" s="234" t="s">
        <v>483</v>
      </c>
      <c r="D3" s="9"/>
      <c r="E3" s="183"/>
      <c r="F3" s="183"/>
      <c r="G3" s="183"/>
    </row>
    <row r="4" spans="1:7" ht="45.75" thickBot="1">
      <c r="A4" s="4"/>
      <c r="B4" s="29" t="s">
        <v>236</v>
      </c>
      <c r="C4" s="30"/>
      <c r="D4" s="224"/>
      <c r="E4" s="182" t="str">
        <f>E2</f>
        <v>2018/19
c/R
</v>
      </c>
      <c r="F4" s="182" t="str">
        <f>F2</f>
        <v>2019/20
c/R
</v>
      </c>
      <c r="G4" s="182" t="str">
        <f>G2</f>
        <v>2020/21
c/R
</v>
      </c>
    </row>
    <row r="5" spans="1:7" ht="15">
      <c r="A5" s="4"/>
      <c r="B5" s="48" t="s">
        <v>234</v>
      </c>
      <c r="C5" s="51" t="s">
        <v>232</v>
      </c>
      <c r="D5" s="51"/>
      <c r="E5" s="235" t="s">
        <v>332</v>
      </c>
      <c r="F5" s="235" t="s">
        <v>332</v>
      </c>
      <c r="G5" s="235" t="s">
        <v>332</v>
      </c>
    </row>
    <row r="6" spans="1:7" ht="15.75" thickBot="1">
      <c r="A6" s="4"/>
      <c r="B6" s="33" t="s">
        <v>235</v>
      </c>
      <c r="C6" s="118" t="s">
        <v>252</v>
      </c>
      <c r="D6" s="118"/>
      <c r="E6" s="183"/>
      <c r="F6" s="183"/>
      <c r="G6" s="183"/>
    </row>
    <row r="7" spans="1:7" ht="15">
      <c r="A7" s="4"/>
      <c r="B7" s="32" t="s">
        <v>234</v>
      </c>
      <c r="C7" s="81" t="s">
        <v>232</v>
      </c>
      <c r="D7" s="81"/>
      <c r="E7" s="235" t="s">
        <v>332</v>
      </c>
      <c r="F7" s="235" t="s">
        <v>332</v>
      </c>
      <c r="G7" s="235" t="s">
        <v>332</v>
      </c>
    </row>
    <row r="8" spans="1:7" ht="15.75" thickBot="1">
      <c r="A8" s="4"/>
      <c r="B8" s="33" t="s">
        <v>233</v>
      </c>
      <c r="C8" s="118" t="s">
        <v>252</v>
      </c>
      <c r="D8" s="118"/>
      <c r="E8" s="183"/>
      <c r="F8" s="183"/>
      <c r="G8" s="183"/>
    </row>
    <row r="9" spans="1:7" ht="15.75" thickBot="1">
      <c r="A9" s="4"/>
      <c r="B9" s="31" t="s">
        <v>294</v>
      </c>
      <c r="C9" s="41"/>
      <c r="D9" s="5"/>
      <c r="E9" s="193" t="s">
        <v>210</v>
      </c>
      <c r="F9" s="193" t="s">
        <v>210</v>
      </c>
      <c r="G9" s="193" t="s">
        <v>210</v>
      </c>
    </row>
    <row r="10" spans="1:7" ht="15.75" thickBot="1">
      <c r="A10" s="53"/>
      <c r="B10" s="140" t="s">
        <v>0</v>
      </c>
      <c r="C10" s="41"/>
      <c r="D10" s="61"/>
      <c r="E10" s="194"/>
      <c r="F10" s="194"/>
      <c r="G10" s="194"/>
    </row>
    <row r="11" spans="1:9" ht="45.75" thickBot="1">
      <c r="A11" s="73">
        <v>1</v>
      </c>
      <c r="B11" s="70" t="s">
        <v>186</v>
      </c>
      <c r="C11" s="144"/>
      <c r="D11" s="225"/>
      <c r="E11" s="182" t="str">
        <f>E4</f>
        <v>2018/19
c/R
</v>
      </c>
      <c r="F11" s="182" t="str">
        <f>F4</f>
        <v>2019/20
c/R
</v>
      </c>
      <c r="G11" s="182" t="str">
        <f>G4</f>
        <v>2020/21
c/R
</v>
      </c>
      <c r="I11" s="328"/>
    </row>
    <row r="12" spans="1:9" ht="32.25" customHeight="1">
      <c r="A12" s="74"/>
      <c r="B12" s="147" t="s">
        <v>334</v>
      </c>
      <c r="C12" s="121"/>
      <c r="D12" s="46"/>
      <c r="E12" s="326" t="s">
        <v>548</v>
      </c>
      <c r="F12" s="311" t="s">
        <v>562</v>
      </c>
      <c r="G12" s="326" t="s">
        <v>549</v>
      </c>
      <c r="I12" s="328"/>
    </row>
    <row r="13" spans="1:9" ht="15.75" thickBot="1">
      <c r="A13" s="75"/>
      <c r="B13" s="148" t="s">
        <v>185</v>
      </c>
      <c r="C13" s="46"/>
      <c r="D13" s="226"/>
      <c r="E13" s="327"/>
      <c r="F13" s="312"/>
      <c r="G13" s="327"/>
      <c r="I13" s="214"/>
    </row>
    <row r="14" spans="1:9" ht="15.75" thickBot="1">
      <c r="A14" s="76">
        <v>2</v>
      </c>
      <c r="B14" s="148" t="s">
        <v>171</v>
      </c>
      <c r="C14" s="46"/>
      <c r="D14" s="46"/>
      <c r="E14" s="201">
        <v>300</v>
      </c>
      <c r="F14" s="201">
        <v>320</v>
      </c>
      <c r="G14" s="322">
        <f>F14*104.6/100</f>
        <v>334.72</v>
      </c>
      <c r="H14" s="308">
        <f>300*105.2/100</f>
        <v>315.6</v>
      </c>
      <c r="I14" s="215"/>
    </row>
    <row r="15" spans="1:9" ht="15">
      <c r="A15" s="73">
        <v>3</v>
      </c>
      <c r="B15" s="149" t="s">
        <v>184</v>
      </c>
      <c r="C15" s="141"/>
      <c r="D15" s="141"/>
      <c r="E15" s="188" t="s">
        <v>183</v>
      </c>
      <c r="F15" s="188" t="s">
        <v>183</v>
      </c>
      <c r="G15" s="188" t="s">
        <v>183</v>
      </c>
      <c r="I15" s="216"/>
    </row>
    <row r="16" spans="1:9" ht="15.75" thickBot="1">
      <c r="A16" s="75"/>
      <c r="B16" s="150" t="s">
        <v>335</v>
      </c>
      <c r="C16" s="142"/>
      <c r="D16" s="142"/>
      <c r="E16" s="202" t="s">
        <v>541</v>
      </c>
      <c r="F16" s="202" t="s">
        <v>541</v>
      </c>
      <c r="G16" s="202" t="s">
        <v>541</v>
      </c>
      <c r="H16" s="227" t="s">
        <v>252</v>
      </c>
      <c r="I16" s="214"/>
    </row>
    <row r="17" spans="1:9" ht="15">
      <c r="A17" s="77">
        <v>4</v>
      </c>
      <c r="B17" s="148" t="s">
        <v>171</v>
      </c>
      <c r="C17" s="46"/>
      <c r="D17" s="46"/>
      <c r="E17" s="201">
        <v>300</v>
      </c>
      <c r="F17" s="201">
        <v>320</v>
      </c>
      <c r="G17" s="322">
        <f>F17*104.6/100</f>
        <v>334.72</v>
      </c>
      <c r="I17" s="216"/>
    </row>
    <row r="18" spans="1:9" ht="15.75" thickBot="1">
      <c r="A18" s="75"/>
      <c r="B18" s="149" t="s">
        <v>182</v>
      </c>
      <c r="C18" s="141"/>
      <c r="D18" s="141"/>
      <c r="E18" s="202" t="s">
        <v>541</v>
      </c>
      <c r="F18" s="202" t="s">
        <v>550</v>
      </c>
      <c r="G18" s="307" t="s">
        <v>550</v>
      </c>
      <c r="I18" s="214"/>
    </row>
    <row r="19" spans="1:9" ht="15">
      <c r="A19" s="37">
        <v>5</v>
      </c>
      <c r="B19" s="148" t="s">
        <v>171</v>
      </c>
      <c r="C19" s="142"/>
      <c r="D19" s="142"/>
      <c r="E19" s="201">
        <v>288.04</v>
      </c>
      <c r="F19" s="201">
        <v>310</v>
      </c>
      <c r="G19" s="322">
        <f>F19*104.6/100</f>
        <v>324.26</v>
      </c>
      <c r="H19" s="310">
        <f>288.04*105.2/100</f>
        <v>303.01808000000005</v>
      </c>
      <c r="I19" s="215"/>
    </row>
    <row r="20" spans="1:9" ht="15.75" thickBot="1">
      <c r="A20" s="75"/>
      <c r="B20" s="149" t="s">
        <v>336</v>
      </c>
      <c r="C20" s="142"/>
      <c r="D20" s="142"/>
      <c r="E20" s="188" t="s">
        <v>541</v>
      </c>
      <c r="F20" s="188" t="s">
        <v>550</v>
      </c>
      <c r="G20" s="202" t="s">
        <v>550</v>
      </c>
      <c r="I20" s="214"/>
    </row>
    <row r="21" spans="1:9" ht="15">
      <c r="A21" s="73">
        <v>6</v>
      </c>
      <c r="B21" s="148" t="s">
        <v>171</v>
      </c>
      <c r="C21" s="142"/>
      <c r="D21" s="142"/>
      <c r="E21" s="201">
        <v>285.32</v>
      </c>
      <c r="F21" s="201">
        <v>310</v>
      </c>
      <c r="G21" s="322">
        <f>F21*104.6/100</f>
        <v>324.26</v>
      </c>
      <c r="H21" s="308">
        <f>285.32*105.2/100</f>
        <v>300.15664</v>
      </c>
      <c r="I21" s="215"/>
    </row>
    <row r="22" spans="1:9" ht="15.75" thickBot="1">
      <c r="A22" s="75"/>
      <c r="B22" s="148" t="s">
        <v>337</v>
      </c>
      <c r="C22" s="142"/>
      <c r="D22" s="142"/>
      <c r="E22" s="188" t="s">
        <v>459</v>
      </c>
      <c r="F22" s="188" t="s">
        <v>555</v>
      </c>
      <c r="G22" s="188" t="s">
        <v>555</v>
      </c>
      <c r="H22" s="308">
        <f>90*105.2/100</f>
        <v>94.68</v>
      </c>
      <c r="I22" s="214"/>
    </row>
    <row r="23" spans="1:9" ht="15">
      <c r="A23" s="73">
        <v>7</v>
      </c>
      <c r="B23" s="148" t="s">
        <v>171</v>
      </c>
      <c r="C23" s="142"/>
      <c r="D23" s="142"/>
      <c r="E23" s="201">
        <v>288.04</v>
      </c>
      <c r="F23" s="201">
        <v>300</v>
      </c>
      <c r="G23" s="322">
        <f>F23*104.6/100</f>
        <v>313.8</v>
      </c>
      <c r="H23" s="310">
        <f>288.04*105.2/100</f>
        <v>303.01808000000005</v>
      </c>
      <c r="I23" s="217"/>
    </row>
    <row r="24" spans="1:9" ht="15.75" thickBot="1">
      <c r="A24" s="75"/>
      <c r="B24" s="150" t="s">
        <v>333</v>
      </c>
      <c r="C24" s="142"/>
      <c r="D24" s="142"/>
      <c r="E24" s="203" t="s">
        <v>445</v>
      </c>
      <c r="F24" s="203" t="s">
        <v>554</v>
      </c>
      <c r="G24" s="203" t="s">
        <v>554</v>
      </c>
      <c r="H24" s="308">
        <f>70*105.2/100</f>
        <v>73.64</v>
      </c>
      <c r="I24" s="214"/>
    </row>
    <row r="25" spans="1:9" ht="15.75" thickBot="1">
      <c r="A25" s="73">
        <v>8</v>
      </c>
      <c r="B25" s="279" t="s">
        <v>171</v>
      </c>
      <c r="C25" s="280"/>
      <c r="D25" s="280"/>
      <c r="E25" s="282">
        <v>300</v>
      </c>
      <c r="F25" s="282">
        <v>320</v>
      </c>
      <c r="G25" s="323">
        <f>F25*104.6/100</f>
        <v>334.72</v>
      </c>
      <c r="I25" s="218"/>
    </row>
    <row r="26" spans="1:9" ht="26.25" thickBot="1">
      <c r="A26" s="284"/>
      <c r="B26" s="278" t="s">
        <v>181</v>
      </c>
      <c r="C26" s="281"/>
      <c r="D26" s="281"/>
      <c r="E26" s="283" t="s">
        <v>177</v>
      </c>
      <c r="F26" s="283" t="s">
        <v>177</v>
      </c>
      <c r="G26" s="283" t="s">
        <v>177</v>
      </c>
      <c r="H26" s="227" t="s">
        <v>252</v>
      </c>
      <c r="I26" s="219"/>
    </row>
    <row r="27" spans="1:9" ht="15">
      <c r="A27" s="73">
        <v>9</v>
      </c>
      <c r="B27" s="148" t="s">
        <v>171</v>
      </c>
      <c r="C27" s="142"/>
      <c r="D27" s="142"/>
      <c r="E27" s="205">
        <v>144.02</v>
      </c>
      <c r="F27" s="205">
        <v>150</v>
      </c>
      <c r="G27" s="324">
        <f>F27*104.6/100</f>
        <v>156.9</v>
      </c>
      <c r="H27" s="308">
        <f>144.02*105.2/100</f>
        <v>151.50904000000003</v>
      </c>
      <c r="I27" s="218"/>
    </row>
    <row r="28" spans="1:9" ht="26.25" thickBot="1">
      <c r="A28" s="75"/>
      <c r="B28" s="150" t="s">
        <v>180</v>
      </c>
      <c r="C28" s="142"/>
      <c r="D28" s="142"/>
      <c r="E28" s="212" t="s">
        <v>179</v>
      </c>
      <c r="F28" s="313" t="s">
        <v>179</v>
      </c>
      <c r="G28" s="212" t="s">
        <v>179</v>
      </c>
      <c r="H28" s="227" t="s">
        <v>252</v>
      </c>
      <c r="I28" s="214"/>
    </row>
    <row r="29" spans="1:9" ht="15">
      <c r="A29" s="73">
        <v>10</v>
      </c>
      <c r="B29" s="148" t="s">
        <v>171</v>
      </c>
      <c r="C29" s="142"/>
      <c r="D29" s="142"/>
      <c r="E29" s="201">
        <v>300</v>
      </c>
      <c r="F29" s="201">
        <v>320</v>
      </c>
      <c r="G29" s="322">
        <f>F29*104.6/100</f>
        <v>334.72</v>
      </c>
      <c r="I29" s="218"/>
    </row>
    <row r="30" spans="1:9" ht="26.25" thickBot="1">
      <c r="A30" s="75"/>
      <c r="B30" s="150" t="s">
        <v>178</v>
      </c>
      <c r="C30" s="142"/>
      <c r="D30" s="142"/>
      <c r="E30" s="212" t="s">
        <v>177</v>
      </c>
      <c r="F30" s="313" t="s">
        <v>177</v>
      </c>
      <c r="G30" s="212" t="s">
        <v>177</v>
      </c>
      <c r="I30" s="219"/>
    </row>
    <row r="31" spans="1:9" ht="15">
      <c r="A31" s="73">
        <v>11</v>
      </c>
      <c r="B31" s="148" t="s">
        <v>171</v>
      </c>
      <c r="C31" s="142"/>
      <c r="D31" s="142"/>
      <c r="E31" s="205">
        <v>150</v>
      </c>
      <c r="F31" s="205">
        <v>160</v>
      </c>
      <c r="G31" s="324">
        <f>F31*104.6/100</f>
        <v>167.36</v>
      </c>
      <c r="H31" s="308">
        <f>150*105.2/100</f>
        <v>157.8</v>
      </c>
      <c r="I31" s="217"/>
    </row>
    <row r="32" spans="1:9" ht="15.75" thickBot="1">
      <c r="A32" s="75"/>
      <c r="B32" s="150" t="s">
        <v>176</v>
      </c>
      <c r="C32" s="142"/>
      <c r="D32" s="142"/>
      <c r="E32" s="203" t="s">
        <v>174</v>
      </c>
      <c r="F32" s="203" t="s">
        <v>174</v>
      </c>
      <c r="G32" s="203" t="s">
        <v>174</v>
      </c>
      <c r="I32" s="217"/>
    </row>
    <row r="33" spans="1:9" ht="15">
      <c r="A33" s="77">
        <v>12</v>
      </c>
      <c r="B33" s="148" t="s">
        <v>171</v>
      </c>
      <c r="C33" s="142"/>
      <c r="D33" s="142"/>
      <c r="E33" s="203" t="s">
        <v>174</v>
      </c>
      <c r="F33" s="203" t="s">
        <v>174</v>
      </c>
      <c r="G33" s="203" t="s">
        <v>174</v>
      </c>
      <c r="I33" s="220"/>
    </row>
    <row r="34" spans="1:9" ht="15.75" thickBot="1">
      <c r="A34" s="75"/>
      <c r="B34" s="149" t="s">
        <v>175</v>
      </c>
      <c r="C34" s="141"/>
      <c r="D34" s="141"/>
      <c r="E34" s="189" t="s">
        <v>174</v>
      </c>
      <c r="F34" s="189" t="s">
        <v>174</v>
      </c>
      <c r="G34" s="189" t="s">
        <v>174</v>
      </c>
      <c r="I34" s="220"/>
    </row>
    <row r="35" spans="1:9" ht="15">
      <c r="A35" s="73">
        <v>13</v>
      </c>
      <c r="B35" s="148" t="s">
        <v>171</v>
      </c>
      <c r="C35" s="142"/>
      <c r="D35" s="142"/>
      <c r="E35" s="189" t="s">
        <v>174</v>
      </c>
      <c r="F35" s="189" t="s">
        <v>174</v>
      </c>
      <c r="G35" s="189" t="s">
        <v>174</v>
      </c>
      <c r="I35" s="216"/>
    </row>
    <row r="36" spans="1:9" ht="15.75" thickBot="1">
      <c r="A36" s="78"/>
      <c r="B36" s="152" t="s">
        <v>338</v>
      </c>
      <c r="C36" s="143"/>
      <c r="D36" s="143"/>
      <c r="E36" s="202" t="s">
        <v>542</v>
      </c>
      <c r="F36" s="202" t="s">
        <v>553</v>
      </c>
      <c r="G36" s="202" t="s">
        <v>553</v>
      </c>
      <c r="H36" s="310">
        <f>4.3*105.2/100</f>
        <v>4.5236</v>
      </c>
      <c r="I36" s="214"/>
    </row>
    <row r="37" spans="1:9" ht="15">
      <c r="A37" s="73">
        <v>14</v>
      </c>
      <c r="B37" s="148" t="s">
        <v>171</v>
      </c>
      <c r="C37" s="137"/>
      <c r="D37" s="137"/>
      <c r="E37" s="201">
        <v>300</v>
      </c>
      <c r="F37" s="201">
        <v>320</v>
      </c>
      <c r="G37" s="322">
        <f>F37*104.6/100</f>
        <v>334.72</v>
      </c>
      <c r="I37" s="216"/>
    </row>
    <row r="38" spans="1:9" ht="15.75" thickBot="1">
      <c r="A38" s="75"/>
      <c r="B38" s="150" t="s">
        <v>173</v>
      </c>
      <c r="C38" s="142"/>
      <c r="D38" s="142"/>
      <c r="E38" s="202" t="s">
        <v>543</v>
      </c>
      <c r="F38" s="202" t="s">
        <v>551</v>
      </c>
      <c r="G38" s="202" t="s">
        <v>551</v>
      </c>
      <c r="H38" s="310">
        <f>8*105.2/100</f>
        <v>8.416</v>
      </c>
      <c r="I38" s="221"/>
    </row>
    <row r="39" spans="1:9" ht="15">
      <c r="A39" s="73">
        <v>15</v>
      </c>
      <c r="B39" s="148" t="s">
        <v>171</v>
      </c>
      <c r="C39" s="142"/>
      <c r="D39" s="142"/>
      <c r="E39" s="196">
        <v>670</v>
      </c>
      <c r="F39" s="196">
        <v>710</v>
      </c>
      <c r="G39" s="309">
        <f>F39*104.6/100</f>
        <v>742.66</v>
      </c>
      <c r="I39" s="217"/>
    </row>
    <row r="40" spans="1:9" ht="15.75" thickBot="1">
      <c r="A40" s="75"/>
      <c r="B40" s="150" t="s">
        <v>172</v>
      </c>
      <c r="C40" s="142"/>
      <c r="D40" s="142"/>
      <c r="E40" s="203" t="s">
        <v>544</v>
      </c>
      <c r="F40" s="203" t="s">
        <v>552</v>
      </c>
      <c r="G40" s="203" t="s">
        <v>552</v>
      </c>
      <c r="H40" s="310">
        <f>3.1*105.2/100</f>
        <v>3.2612</v>
      </c>
      <c r="I40" s="221"/>
    </row>
    <row r="41" spans="1:9" ht="15">
      <c r="A41" s="77">
        <v>16</v>
      </c>
      <c r="B41" s="148" t="s">
        <v>171</v>
      </c>
      <c r="C41" s="142"/>
      <c r="D41" s="142"/>
      <c r="E41" s="196">
        <v>670</v>
      </c>
      <c r="F41" s="196">
        <v>710</v>
      </c>
      <c r="G41" s="309">
        <f>F41*104.6/100</f>
        <v>742.66</v>
      </c>
      <c r="I41" s="220"/>
    </row>
    <row r="42" spans="1:9" ht="15.75" thickBot="1">
      <c r="A42" s="24"/>
      <c r="B42" s="149" t="s">
        <v>170</v>
      </c>
      <c r="C42" s="141"/>
      <c r="D42" s="141"/>
      <c r="E42" s="189"/>
      <c r="F42" s="189"/>
      <c r="G42" s="309"/>
      <c r="I42" s="221"/>
    </row>
    <row r="43" spans="1:9" ht="15.75" thickBot="1">
      <c r="A43" s="76">
        <v>17</v>
      </c>
      <c r="B43" s="153"/>
      <c r="C43" s="142"/>
      <c r="D43" s="142" t="s">
        <v>479</v>
      </c>
      <c r="E43" s="196">
        <v>670</v>
      </c>
      <c r="F43" s="196">
        <v>710</v>
      </c>
      <c r="G43" s="309">
        <f>F43*104.6/100</f>
        <v>742.66</v>
      </c>
      <c r="I43" s="221"/>
    </row>
    <row r="44" spans="1:9" ht="15.75" thickBot="1">
      <c r="A44" s="76">
        <v>18</v>
      </c>
      <c r="B44" s="149" t="s">
        <v>169</v>
      </c>
      <c r="C44" s="141"/>
      <c r="D44" s="141" t="s">
        <v>480</v>
      </c>
      <c r="E44" s="196">
        <v>340</v>
      </c>
      <c r="F44" s="196">
        <v>360</v>
      </c>
      <c r="G44" s="309">
        <f aca="true" t="shared" si="0" ref="G44:G54">F44*104.6/100</f>
        <v>376.56</v>
      </c>
      <c r="I44" s="221"/>
    </row>
    <row r="45" spans="1:9" ht="15.75" thickBot="1">
      <c r="A45" s="76">
        <v>19</v>
      </c>
      <c r="B45" s="149" t="s">
        <v>168</v>
      </c>
      <c r="C45" s="141"/>
      <c r="D45" s="141" t="s">
        <v>480</v>
      </c>
      <c r="E45" s="196">
        <v>340</v>
      </c>
      <c r="F45" s="196">
        <v>360</v>
      </c>
      <c r="G45" s="309">
        <f t="shared" si="0"/>
        <v>376.56</v>
      </c>
      <c r="I45" s="221"/>
    </row>
    <row r="46" spans="1:9" ht="15.75" thickBot="1">
      <c r="A46" s="76">
        <v>20</v>
      </c>
      <c r="B46" s="149" t="s">
        <v>167</v>
      </c>
      <c r="C46" s="141"/>
      <c r="D46" s="142" t="s">
        <v>479</v>
      </c>
      <c r="E46" s="196">
        <v>340</v>
      </c>
      <c r="F46" s="196">
        <v>360</v>
      </c>
      <c r="G46" s="309">
        <f t="shared" si="0"/>
        <v>376.56</v>
      </c>
      <c r="I46" s="221"/>
    </row>
    <row r="47" spans="1:9" ht="15">
      <c r="A47" s="73">
        <v>21</v>
      </c>
      <c r="B47" s="149" t="s">
        <v>166</v>
      </c>
      <c r="C47" s="141"/>
      <c r="D47" s="142" t="s">
        <v>479</v>
      </c>
      <c r="E47" s="196">
        <v>1090</v>
      </c>
      <c r="F47" s="196">
        <v>1150</v>
      </c>
      <c r="G47" s="309">
        <f t="shared" si="0"/>
        <v>1202.9</v>
      </c>
      <c r="I47" s="221"/>
    </row>
    <row r="48" spans="1:9" ht="15.75" thickBot="1">
      <c r="A48" s="75"/>
      <c r="B48" s="154" t="s">
        <v>165</v>
      </c>
      <c r="C48" s="18" t="s">
        <v>164</v>
      </c>
      <c r="D48" s="142" t="s">
        <v>479</v>
      </c>
      <c r="E48" s="196">
        <v>1100</v>
      </c>
      <c r="F48" s="196">
        <v>1160</v>
      </c>
      <c r="G48" s="309">
        <f t="shared" si="0"/>
        <v>1213.36</v>
      </c>
      <c r="I48" s="221"/>
    </row>
    <row r="49" spans="1:9" ht="15">
      <c r="A49" s="73">
        <v>21</v>
      </c>
      <c r="B49" s="153"/>
      <c r="C49" s="18" t="s">
        <v>163</v>
      </c>
      <c r="D49" s="18"/>
      <c r="E49" s="196">
        <v>1100</v>
      </c>
      <c r="F49" s="196">
        <v>1160</v>
      </c>
      <c r="G49" s="309">
        <f t="shared" si="0"/>
        <v>1213.36</v>
      </c>
      <c r="I49" s="221"/>
    </row>
    <row r="50" spans="1:9" ht="15.75" thickBot="1">
      <c r="A50" s="75"/>
      <c r="B50" s="154" t="s">
        <v>165</v>
      </c>
      <c r="C50" s="18" t="s">
        <v>164</v>
      </c>
      <c r="D50" s="18"/>
      <c r="E50" s="196">
        <v>1100</v>
      </c>
      <c r="F50" s="196">
        <v>1160</v>
      </c>
      <c r="G50" s="309">
        <f t="shared" si="0"/>
        <v>1213.36</v>
      </c>
      <c r="I50" s="221"/>
    </row>
    <row r="51" spans="1:9" ht="15.75" thickBot="1">
      <c r="A51" s="76">
        <v>22</v>
      </c>
      <c r="B51" s="153"/>
      <c r="C51" s="18" t="s">
        <v>163</v>
      </c>
      <c r="D51" s="18"/>
      <c r="E51" s="196">
        <v>1100</v>
      </c>
      <c r="F51" s="196">
        <v>1160</v>
      </c>
      <c r="G51" s="309">
        <f t="shared" si="0"/>
        <v>1213.36</v>
      </c>
      <c r="I51" s="221"/>
    </row>
    <row r="52" spans="1:9" ht="15.75" thickBot="1">
      <c r="A52" s="76">
        <v>23</v>
      </c>
      <c r="B52" s="149" t="s">
        <v>162</v>
      </c>
      <c r="C52" s="141"/>
      <c r="D52" s="142" t="s">
        <v>479</v>
      </c>
      <c r="E52" s="196">
        <v>340</v>
      </c>
      <c r="F52" s="196">
        <v>360</v>
      </c>
      <c r="G52" s="309">
        <f t="shared" si="0"/>
        <v>376.56</v>
      </c>
      <c r="I52" s="221"/>
    </row>
    <row r="53" spans="1:9" ht="15.75" thickBot="1">
      <c r="A53" s="76">
        <v>24</v>
      </c>
      <c r="B53" s="149" t="s">
        <v>161</v>
      </c>
      <c r="C53" s="141"/>
      <c r="D53" s="141"/>
      <c r="E53" s="196">
        <v>160</v>
      </c>
      <c r="F53" s="196">
        <v>170</v>
      </c>
      <c r="G53" s="309">
        <f t="shared" si="0"/>
        <v>177.82</v>
      </c>
      <c r="I53" s="214"/>
    </row>
    <row r="54" spans="1:9" ht="15.75" thickBot="1">
      <c r="A54" s="73">
        <v>25</v>
      </c>
      <c r="B54" s="149" t="s">
        <v>160</v>
      </c>
      <c r="C54" s="141"/>
      <c r="D54" s="141"/>
      <c r="E54" s="201">
        <v>210</v>
      </c>
      <c r="F54" s="201">
        <v>220</v>
      </c>
      <c r="G54" s="309">
        <f t="shared" si="0"/>
        <v>230.12</v>
      </c>
      <c r="I54" s="216"/>
    </row>
    <row r="55" spans="1:9" ht="15.75" thickBot="1">
      <c r="A55" s="75"/>
      <c r="B55" s="154" t="s">
        <v>159</v>
      </c>
      <c r="C55" s="26" t="s">
        <v>158</v>
      </c>
      <c r="D55" s="228" t="s">
        <v>252</v>
      </c>
      <c r="E55" s="202" t="s">
        <v>545</v>
      </c>
      <c r="F55" s="202" t="s">
        <v>556</v>
      </c>
      <c r="G55" s="202" t="s">
        <v>556</v>
      </c>
      <c r="H55" s="227">
        <f>130*1.052</f>
        <v>136.76000000000002</v>
      </c>
      <c r="I55" s="216"/>
    </row>
    <row r="56" spans="1:8" ht="15.75" thickBot="1">
      <c r="A56" s="53"/>
      <c r="B56" s="79"/>
      <c r="C56" s="80" t="s">
        <v>339</v>
      </c>
      <c r="D56" s="286"/>
      <c r="E56" s="285" t="s">
        <v>546</v>
      </c>
      <c r="F56" s="285" t="s">
        <v>557</v>
      </c>
      <c r="G56" s="285" t="s">
        <v>557</v>
      </c>
      <c r="H56" s="227">
        <f>100*1.052</f>
        <v>105.2</v>
      </c>
    </row>
    <row r="57" spans="1:8" ht="45.75" thickBot="1">
      <c r="A57" s="73">
        <v>26</v>
      </c>
      <c r="B57" s="70" t="s">
        <v>157</v>
      </c>
      <c r="C57" s="54"/>
      <c r="D57" s="265"/>
      <c r="E57" s="254" t="s">
        <v>540</v>
      </c>
      <c r="F57" s="254" t="s">
        <v>547</v>
      </c>
      <c r="G57" s="254" t="s">
        <v>563</v>
      </c>
      <c r="H57" s="292"/>
    </row>
    <row r="58" spans="1:8" ht="15.75" thickBot="1">
      <c r="A58" s="74"/>
      <c r="B58" s="177" t="s">
        <v>156</v>
      </c>
      <c r="C58" s="125" t="s">
        <v>432</v>
      </c>
      <c r="D58" s="228" t="s">
        <v>481</v>
      </c>
      <c r="E58" s="190">
        <v>14</v>
      </c>
      <c r="F58" s="190">
        <v>15</v>
      </c>
      <c r="G58" s="305">
        <f aca="true" t="shared" si="1" ref="G58:G67">F58*104.6/100</f>
        <v>15.69</v>
      </c>
      <c r="H58" s="292"/>
    </row>
    <row r="59" spans="1:8" ht="15.75" thickBot="1">
      <c r="A59" s="74"/>
      <c r="B59" s="38"/>
      <c r="C59" s="172" t="s">
        <v>433</v>
      </c>
      <c r="D59" s="228" t="s">
        <v>481</v>
      </c>
      <c r="E59" s="190">
        <v>13</v>
      </c>
      <c r="F59" s="305">
        <f>E59+105.2/100</f>
        <v>14.052</v>
      </c>
      <c r="G59" s="305">
        <f t="shared" si="1"/>
        <v>14.698391999999998</v>
      </c>
      <c r="H59" s="292"/>
    </row>
    <row r="60" spans="1:8" ht="15.75" thickBot="1">
      <c r="A60" s="74"/>
      <c r="B60" s="38"/>
      <c r="C60" s="172" t="s">
        <v>434</v>
      </c>
      <c r="D60" s="228" t="s">
        <v>481</v>
      </c>
      <c r="E60" s="190">
        <v>12</v>
      </c>
      <c r="F60" s="305">
        <f>E60+105.2/100</f>
        <v>13.052</v>
      </c>
      <c r="G60" s="305">
        <f t="shared" si="1"/>
        <v>13.652391999999999</v>
      </c>
      <c r="H60" s="292"/>
    </row>
    <row r="61" spans="1:8" ht="15.75" thickBot="1">
      <c r="A61" s="75"/>
      <c r="B61" s="38"/>
      <c r="C61" s="172" t="s">
        <v>435</v>
      </c>
      <c r="D61" s="228" t="s">
        <v>481</v>
      </c>
      <c r="E61" s="190">
        <v>11</v>
      </c>
      <c r="F61" s="305">
        <f>E61+105.2/100</f>
        <v>12.052</v>
      </c>
      <c r="G61" s="305">
        <f t="shared" si="1"/>
        <v>12.606391999999998</v>
      </c>
      <c r="H61" s="292"/>
    </row>
    <row r="62" spans="1:8" ht="15">
      <c r="A62" s="73">
        <v>27</v>
      </c>
      <c r="B62" s="38"/>
      <c r="C62" s="173" t="s">
        <v>436</v>
      </c>
      <c r="D62" s="173"/>
      <c r="E62" s="190">
        <v>10</v>
      </c>
      <c r="F62" s="190">
        <f>E62+105.2/100</f>
        <v>11.052</v>
      </c>
      <c r="G62" s="305">
        <f t="shared" si="1"/>
        <v>11.560392</v>
      </c>
      <c r="H62" s="292"/>
    </row>
    <row r="63" spans="1:8" ht="15">
      <c r="A63" s="175"/>
      <c r="B63" s="65" t="s">
        <v>372</v>
      </c>
      <c r="C63" s="46"/>
      <c r="D63" s="46"/>
      <c r="E63" s="190">
        <v>520</v>
      </c>
      <c r="F63" s="190">
        <v>550</v>
      </c>
      <c r="G63" s="305">
        <f t="shared" si="1"/>
        <v>575.3</v>
      </c>
      <c r="H63" s="292"/>
    </row>
    <row r="64" spans="1:8" ht="15">
      <c r="A64" s="176"/>
      <c r="B64" s="65" t="s">
        <v>366</v>
      </c>
      <c r="C64" s="46" t="s">
        <v>367</v>
      </c>
      <c r="D64" s="46"/>
      <c r="E64" s="190">
        <v>410</v>
      </c>
      <c r="F64" s="190">
        <v>430</v>
      </c>
      <c r="G64" s="305">
        <f t="shared" si="1"/>
        <v>449.78</v>
      </c>
      <c r="H64" s="292"/>
    </row>
    <row r="65" spans="1:8" ht="15">
      <c r="A65" s="176"/>
      <c r="B65" s="65" t="s">
        <v>368</v>
      </c>
      <c r="C65" s="46" t="s">
        <v>367</v>
      </c>
      <c r="D65" s="46"/>
      <c r="E65" s="190">
        <v>410</v>
      </c>
      <c r="F65" s="190">
        <v>430</v>
      </c>
      <c r="G65" s="305">
        <f t="shared" si="1"/>
        <v>449.78</v>
      </c>
      <c r="H65" s="292"/>
    </row>
    <row r="66" spans="1:8" ht="15">
      <c r="A66" s="176"/>
      <c r="B66" s="65" t="s">
        <v>369</v>
      </c>
      <c r="C66" s="46" t="s">
        <v>370</v>
      </c>
      <c r="D66" s="46"/>
      <c r="E66" s="190">
        <v>2210</v>
      </c>
      <c r="F66" s="190">
        <v>2330</v>
      </c>
      <c r="G66" s="305">
        <f t="shared" si="1"/>
        <v>2437.18</v>
      </c>
      <c r="H66" s="292"/>
    </row>
    <row r="67" spans="1:7" ht="15">
      <c r="A67" s="176"/>
      <c r="B67" s="65"/>
      <c r="C67" s="46" t="s">
        <v>371</v>
      </c>
      <c r="D67" s="46"/>
      <c r="E67" s="190">
        <v>210</v>
      </c>
      <c r="F67" s="190">
        <v>220</v>
      </c>
      <c r="G67" s="305">
        <f t="shared" si="1"/>
        <v>230.12</v>
      </c>
    </row>
    <row r="68" spans="1:7" ht="15">
      <c r="A68" s="4"/>
      <c r="B68" s="38"/>
      <c r="C68" s="245"/>
      <c r="D68" s="174"/>
      <c r="E68" s="183"/>
      <c r="F68" s="183" t="s">
        <v>252</v>
      </c>
      <c r="G68" s="190" t="s">
        <v>252</v>
      </c>
    </row>
    <row r="69" spans="1:7" ht="15.75" thickBot="1">
      <c r="A69" s="53"/>
      <c r="B69" s="247" t="s">
        <v>0</v>
      </c>
      <c r="C69" s="246"/>
      <c r="D69" s="61"/>
      <c r="E69" s="183"/>
      <c r="F69" s="183"/>
      <c r="G69" s="194"/>
    </row>
    <row r="70" spans="1:7" ht="57.75" customHeight="1" thickBot="1">
      <c r="A70" s="69"/>
      <c r="B70" s="329" t="s">
        <v>497</v>
      </c>
      <c r="C70" s="330"/>
      <c r="D70" s="146"/>
      <c r="E70" s="182" t="s">
        <v>540</v>
      </c>
      <c r="F70" s="182" t="s">
        <v>547</v>
      </c>
      <c r="G70" s="182" t="s">
        <v>563</v>
      </c>
    </row>
    <row r="71" spans="1:9" ht="15">
      <c r="A71" s="69"/>
      <c r="B71" s="157" t="s">
        <v>254</v>
      </c>
      <c r="C71" s="158" t="s">
        <v>495</v>
      </c>
      <c r="D71" s="110"/>
      <c r="E71" s="190">
        <v>5050</v>
      </c>
      <c r="F71" s="190">
        <v>5300</v>
      </c>
      <c r="G71" s="305">
        <f aca="true" t="shared" si="2" ref="G71:G101">F71*104.6/100</f>
        <v>5543.8</v>
      </c>
      <c r="H71" s="292"/>
      <c r="I71" s="295"/>
    </row>
    <row r="72" spans="1:8" ht="15">
      <c r="A72" s="69"/>
      <c r="B72" s="61"/>
      <c r="C72" s="110" t="s">
        <v>496</v>
      </c>
      <c r="D72" s="110"/>
      <c r="E72" s="190">
        <v>3360</v>
      </c>
      <c r="F72" s="190">
        <v>3530</v>
      </c>
      <c r="G72" s="305">
        <f t="shared" si="2"/>
        <v>3692.38</v>
      </c>
      <c r="H72" s="292"/>
    </row>
    <row r="73" spans="1:8" ht="15">
      <c r="A73" s="69"/>
      <c r="B73" s="61"/>
      <c r="C73" s="110" t="s">
        <v>498</v>
      </c>
      <c r="D73" s="110"/>
      <c r="E73" s="190">
        <v>3360</v>
      </c>
      <c r="F73" s="190">
        <v>3530</v>
      </c>
      <c r="G73" s="305">
        <f t="shared" si="2"/>
        <v>3692.38</v>
      </c>
      <c r="H73" s="292"/>
    </row>
    <row r="74" spans="1:8" ht="15">
      <c r="A74" s="69"/>
      <c r="B74" s="61"/>
      <c r="C74" s="110" t="s">
        <v>499</v>
      </c>
      <c r="D74" s="110"/>
      <c r="E74" s="190">
        <v>3360</v>
      </c>
      <c r="F74" s="190">
        <v>3530</v>
      </c>
      <c r="G74" s="305">
        <f t="shared" si="2"/>
        <v>3692.38</v>
      </c>
      <c r="H74" s="292"/>
    </row>
    <row r="75" spans="1:8" ht="15">
      <c r="A75" s="69"/>
      <c r="B75" s="61"/>
      <c r="C75" s="110" t="s">
        <v>500</v>
      </c>
      <c r="D75" s="110"/>
      <c r="E75" s="190">
        <v>3360</v>
      </c>
      <c r="F75" s="190">
        <v>3530</v>
      </c>
      <c r="G75" s="305">
        <f t="shared" si="2"/>
        <v>3692.38</v>
      </c>
      <c r="H75" s="292"/>
    </row>
    <row r="76" spans="1:8" ht="26.25">
      <c r="A76" s="69"/>
      <c r="B76" s="61"/>
      <c r="C76" s="110" t="s">
        <v>503</v>
      </c>
      <c r="D76" s="110"/>
      <c r="E76" s="190">
        <v>1580</v>
      </c>
      <c r="F76" s="190">
        <v>1660</v>
      </c>
      <c r="G76" s="305">
        <f t="shared" si="2"/>
        <v>1736.36</v>
      </c>
      <c r="H76" s="292"/>
    </row>
    <row r="77" spans="1:8" ht="26.25">
      <c r="A77" s="69"/>
      <c r="B77" s="61"/>
      <c r="C77" s="110" t="s">
        <v>510</v>
      </c>
      <c r="D77" s="110" t="s">
        <v>482</v>
      </c>
      <c r="E77" s="190">
        <v>2630</v>
      </c>
      <c r="F77" s="190">
        <v>2770</v>
      </c>
      <c r="G77" s="305">
        <f t="shared" si="2"/>
        <v>2897.42</v>
      </c>
      <c r="H77" s="292"/>
    </row>
    <row r="78" spans="1:8" ht="26.25">
      <c r="A78" s="69"/>
      <c r="B78" s="61"/>
      <c r="C78" s="110" t="s">
        <v>501</v>
      </c>
      <c r="D78" s="110"/>
      <c r="E78" s="190">
        <v>1680</v>
      </c>
      <c r="F78" s="190">
        <v>1770</v>
      </c>
      <c r="G78" s="305">
        <f t="shared" si="2"/>
        <v>1851.42</v>
      </c>
      <c r="H78" s="292"/>
    </row>
    <row r="79" spans="1:8" ht="15">
      <c r="A79" s="69"/>
      <c r="B79" s="61"/>
      <c r="C79" s="110" t="s">
        <v>502</v>
      </c>
      <c r="D79" s="110"/>
      <c r="E79" s="190">
        <v>1680</v>
      </c>
      <c r="F79" s="190">
        <v>1770</v>
      </c>
      <c r="G79" s="305">
        <f t="shared" si="2"/>
        <v>1851.42</v>
      </c>
      <c r="H79" s="292"/>
    </row>
    <row r="80" spans="1:8" ht="15">
      <c r="A80" s="69"/>
      <c r="B80" s="61"/>
      <c r="C80" s="110" t="s">
        <v>504</v>
      </c>
      <c r="D80" s="110"/>
      <c r="E80" s="190">
        <v>1680</v>
      </c>
      <c r="F80" s="190">
        <v>1770</v>
      </c>
      <c r="G80" s="305">
        <f t="shared" si="2"/>
        <v>1851.42</v>
      </c>
      <c r="H80" s="292"/>
    </row>
    <row r="81" spans="1:8" ht="15">
      <c r="A81" s="69"/>
      <c r="B81" s="61"/>
      <c r="C81" s="110" t="s">
        <v>514</v>
      </c>
      <c r="D81" s="110"/>
      <c r="E81" s="190">
        <v>210</v>
      </c>
      <c r="F81" s="190">
        <v>220</v>
      </c>
      <c r="G81" s="305">
        <f t="shared" si="2"/>
        <v>230.12</v>
      </c>
      <c r="H81" s="292"/>
    </row>
    <row r="82" spans="1:8" ht="15">
      <c r="A82" s="69"/>
      <c r="B82" s="61"/>
      <c r="C82" s="110" t="s">
        <v>506</v>
      </c>
      <c r="D82" s="110"/>
      <c r="E82" s="190">
        <v>90</v>
      </c>
      <c r="F82" s="190">
        <v>100</v>
      </c>
      <c r="G82" s="305">
        <f t="shared" si="2"/>
        <v>104.6</v>
      </c>
      <c r="H82" s="292"/>
    </row>
    <row r="83" spans="1:8" ht="15">
      <c r="A83" s="69"/>
      <c r="B83" s="61"/>
      <c r="C83" s="110" t="s">
        <v>509</v>
      </c>
      <c r="D83" s="110"/>
      <c r="E83" s="190">
        <v>3160</v>
      </c>
      <c r="F83" s="190">
        <v>3320</v>
      </c>
      <c r="G83" s="305">
        <f t="shared" si="2"/>
        <v>3472.72</v>
      </c>
      <c r="H83" s="292"/>
    </row>
    <row r="84" spans="1:8" ht="15">
      <c r="A84" s="69"/>
      <c r="B84" s="61"/>
      <c r="C84" s="110" t="s">
        <v>511</v>
      </c>
      <c r="D84" s="110"/>
      <c r="E84" s="190">
        <v>3360</v>
      </c>
      <c r="F84" s="190">
        <v>3530</v>
      </c>
      <c r="G84" s="305">
        <f t="shared" si="2"/>
        <v>3692.38</v>
      </c>
      <c r="H84" s="292"/>
    </row>
    <row r="85" spans="1:7" ht="26.25">
      <c r="A85" s="69"/>
      <c r="B85" s="61"/>
      <c r="C85" s="110" t="s">
        <v>512</v>
      </c>
      <c r="D85" s="110"/>
      <c r="E85" s="190" t="s">
        <v>513</v>
      </c>
      <c r="F85" s="190"/>
      <c r="G85" s="305">
        <f t="shared" si="2"/>
        <v>0</v>
      </c>
    </row>
    <row r="86" spans="1:8" ht="15">
      <c r="A86" s="69"/>
      <c r="B86" s="61"/>
      <c r="C86" s="110" t="s">
        <v>515</v>
      </c>
      <c r="D86" s="110"/>
      <c r="E86" s="190">
        <v>260</v>
      </c>
      <c r="F86" s="190">
        <v>270</v>
      </c>
      <c r="G86" s="305">
        <f t="shared" si="2"/>
        <v>282.42</v>
      </c>
      <c r="H86" s="292"/>
    </row>
    <row r="87" spans="1:8" ht="26.25">
      <c r="A87" s="69"/>
      <c r="B87" s="61"/>
      <c r="C87" s="110" t="s">
        <v>517</v>
      </c>
      <c r="D87" s="110"/>
      <c r="E87" s="190">
        <v>1680</v>
      </c>
      <c r="F87" s="190">
        <v>1770</v>
      </c>
      <c r="G87" s="305">
        <f t="shared" si="2"/>
        <v>1851.42</v>
      </c>
      <c r="H87" s="292"/>
    </row>
    <row r="88" spans="1:8" ht="15">
      <c r="A88" s="69"/>
      <c r="B88" s="61"/>
      <c r="C88" s="110" t="s">
        <v>520</v>
      </c>
      <c r="D88" s="110"/>
      <c r="E88" s="190">
        <v>1200</v>
      </c>
      <c r="F88" s="190">
        <v>1260</v>
      </c>
      <c r="G88" s="305">
        <f t="shared" si="2"/>
        <v>1317.96</v>
      </c>
      <c r="H88" s="292"/>
    </row>
    <row r="89" spans="1:8" ht="15">
      <c r="A89" s="69"/>
      <c r="B89" s="61"/>
      <c r="C89" s="110" t="s">
        <v>519</v>
      </c>
      <c r="D89" s="110"/>
      <c r="E89" s="190">
        <v>4200</v>
      </c>
      <c r="F89" s="190">
        <v>4400</v>
      </c>
      <c r="G89" s="305">
        <f t="shared" si="2"/>
        <v>4602.4</v>
      </c>
      <c r="H89" s="292"/>
    </row>
    <row r="90" spans="1:8" ht="26.25">
      <c r="A90" s="69"/>
      <c r="B90" s="61"/>
      <c r="C90" s="110" t="s">
        <v>518</v>
      </c>
      <c r="D90" s="110"/>
      <c r="E90" s="190">
        <v>4300</v>
      </c>
      <c r="F90" s="190">
        <v>4520</v>
      </c>
      <c r="G90" s="305">
        <f t="shared" si="2"/>
        <v>4727.92</v>
      </c>
      <c r="H90" s="292"/>
    </row>
    <row r="91" spans="1:8" ht="26.25">
      <c r="A91" s="69"/>
      <c r="B91" s="61"/>
      <c r="C91" s="110" t="s">
        <v>516</v>
      </c>
      <c r="D91" s="110"/>
      <c r="E91" s="190">
        <v>3160</v>
      </c>
      <c r="F91" s="190">
        <v>3320</v>
      </c>
      <c r="G91" s="305">
        <f t="shared" si="2"/>
        <v>3472.72</v>
      </c>
      <c r="H91" s="292"/>
    </row>
    <row r="92" spans="1:8" ht="15">
      <c r="A92" s="69"/>
      <c r="B92" s="61"/>
      <c r="C92" s="110" t="s">
        <v>524</v>
      </c>
      <c r="D92" s="110"/>
      <c r="E92" s="190">
        <v>1680</v>
      </c>
      <c r="F92" s="190">
        <v>1770</v>
      </c>
      <c r="G92" s="305">
        <f t="shared" si="2"/>
        <v>1851.42</v>
      </c>
      <c r="H92" s="292"/>
    </row>
    <row r="93" spans="1:8" ht="15">
      <c r="A93" s="69"/>
      <c r="B93" s="61"/>
      <c r="C93" s="110" t="s">
        <v>527</v>
      </c>
      <c r="D93" s="110"/>
      <c r="E93" s="190"/>
      <c r="F93" s="190">
        <f>D93*105.2/100</f>
        <v>0</v>
      </c>
      <c r="G93" s="305">
        <f t="shared" si="2"/>
        <v>0</v>
      </c>
      <c r="H93" s="292"/>
    </row>
    <row r="94" spans="1:8" ht="15">
      <c r="A94" s="69"/>
      <c r="B94" s="61"/>
      <c r="C94" s="110" t="s">
        <v>526</v>
      </c>
      <c r="D94" s="110"/>
      <c r="E94" s="190">
        <v>1050</v>
      </c>
      <c r="F94" s="190">
        <v>1100</v>
      </c>
      <c r="G94" s="305">
        <f t="shared" si="2"/>
        <v>1150.6</v>
      </c>
      <c r="H94" s="292"/>
    </row>
    <row r="95" spans="1:8" ht="15">
      <c r="A95" s="69"/>
      <c r="B95" s="61"/>
      <c r="C95" s="110" t="s">
        <v>525</v>
      </c>
      <c r="D95" s="110"/>
      <c r="E95" s="190">
        <v>1260</v>
      </c>
      <c r="F95" s="190">
        <v>1320</v>
      </c>
      <c r="G95" s="305">
        <f t="shared" si="2"/>
        <v>1380.72</v>
      </c>
      <c r="H95" s="292"/>
    </row>
    <row r="96" spans="1:8" ht="15">
      <c r="A96" s="69"/>
      <c r="B96" s="61"/>
      <c r="C96" s="110" t="s">
        <v>523</v>
      </c>
      <c r="D96" s="110"/>
      <c r="E96" s="190">
        <v>1050</v>
      </c>
      <c r="F96" s="190">
        <v>1100</v>
      </c>
      <c r="G96" s="305">
        <f t="shared" si="2"/>
        <v>1150.6</v>
      </c>
      <c r="H96" s="292"/>
    </row>
    <row r="97" spans="1:8" ht="26.25">
      <c r="A97" s="69"/>
      <c r="B97" s="61"/>
      <c r="C97" s="110" t="s">
        <v>505</v>
      </c>
      <c r="D97" s="110"/>
      <c r="E97" s="190">
        <v>1680</v>
      </c>
      <c r="F97" s="190">
        <v>1770</v>
      </c>
      <c r="G97" s="305">
        <f t="shared" si="2"/>
        <v>1851.42</v>
      </c>
      <c r="H97" s="292"/>
    </row>
    <row r="98" spans="1:7" ht="15">
      <c r="A98" s="69"/>
      <c r="B98" s="336" t="s">
        <v>538</v>
      </c>
      <c r="C98" s="337"/>
      <c r="D98" s="331" t="s">
        <v>539</v>
      </c>
      <c r="E98" s="334"/>
      <c r="F98" s="334"/>
      <c r="G98" s="335"/>
    </row>
    <row r="99" spans="1:8" ht="15">
      <c r="A99" s="69"/>
      <c r="B99" s="118" t="s">
        <v>252</v>
      </c>
      <c r="C99" s="81" t="s">
        <v>484</v>
      </c>
      <c r="D99" s="81"/>
      <c r="E99" s="190">
        <v>1680</v>
      </c>
      <c r="F99" s="190">
        <v>1770</v>
      </c>
      <c r="G99" s="305">
        <f>F99*104.6/100</f>
        <v>1851.42</v>
      </c>
      <c r="H99" s="292"/>
    </row>
    <row r="100" spans="1:8" ht="15">
      <c r="A100" s="69"/>
      <c r="B100" s="61"/>
      <c r="C100" s="81" t="s">
        <v>485</v>
      </c>
      <c r="D100" s="81"/>
      <c r="E100" s="190">
        <v>630</v>
      </c>
      <c r="F100" s="190">
        <v>660</v>
      </c>
      <c r="G100" s="305">
        <f t="shared" si="2"/>
        <v>690.36</v>
      </c>
      <c r="H100" s="292"/>
    </row>
    <row r="101" spans="1:8" ht="15">
      <c r="A101" s="69"/>
      <c r="B101" s="61"/>
      <c r="C101" s="81" t="s">
        <v>508</v>
      </c>
      <c r="D101" s="81"/>
      <c r="E101" s="190">
        <v>30</v>
      </c>
      <c r="F101" s="190">
        <v>40</v>
      </c>
      <c r="G101" s="305">
        <f t="shared" si="2"/>
        <v>41.84</v>
      </c>
      <c r="H101" s="292"/>
    </row>
    <row r="102" spans="1:9" ht="15">
      <c r="A102" s="69"/>
      <c r="B102" s="61"/>
      <c r="C102" s="81" t="s">
        <v>528</v>
      </c>
      <c r="D102" s="81"/>
      <c r="E102" s="190" t="s">
        <v>559</v>
      </c>
      <c r="F102" s="190" t="s">
        <v>558</v>
      </c>
      <c r="G102" s="306" t="s">
        <v>558</v>
      </c>
      <c r="I102">
        <f>2500*1.052</f>
        <v>2630</v>
      </c>
    </row>
    <row r="103" spans="1:7" ht="15">
      <c r="A103" s="69"/>
      <c r="B103" s="61"/>
      <c r="C103" s="81" t="s">
        <v>507</v>
      </c>
      <c r="D103" s="81"/>
      <c r="E103" s="190" t="s">
        <v>529</v>
      </c>
      <c r="F103" s="190" t="s">
        <v>560</v>
      </c>
      <c r="G103" s="305" t="s">
        <v>560</v>
      </c>
    </row>
    <row r="104" spans="1:8" ht="15">
      <c r="A104" s="69"/>
      <c r="B104" s="61"/>
      <c r="C104" s="81" t="s">
        <v>325</v>
      </c>
      <c r="D104" s="81"/>
      <c r="E104" s="190">
        <v>1200</v>
      </c>
      <c r="F104" s="190">
        <v>1260</v>
      </c>
      <c r="G104" s="305">
        <f aca="true" t="shared" si="3" ref="G104:G124">F104*104.6/100</f>
        <v>1317.96</v>
      </c>
      <c r="H104" s="190"/>
    </row>
    <row r="105" spans="1:8" ht="15">
      <c r="A105" s="130"/>
      <c r="B105" s="129"/>
      <c r="C105" s="81" t="s">
        <v>326</v>
      </c>
      <c r="D105" s="81"/>
      <c r="E105" s="190">
        <v>1050</v>
      </c>
      <c r="F105" s="190">
        <v>1100</v>
      </c>
      <c r="G105" s="305">
        <f t="shared" si="3"/>
        <v>1150.6</v>
      </c>
      <c r="H105" s="190"/>
    </row>
    <row r="106" spans="1:8" ht="15">
      <c r="A106" s="69"/>
      <c r="B106" s="61"/>
      <c r="C106" s="81" t="s">
        <v>267</v>
      </c>
      <c r="D106" s="81"/>
      <c r="E106" s="190">
        <v>2400</v>
      </c>
      <c r="F106" s="190">
        <v>2520</v>
      </c>
      <c r="G106" s="305">
        <f t="shared" si="3"/>
        <v>2635.92</v>
      </c>
      <c r="H106" s="190"/>
    </row>
    <row r="107" spans="1:8" ht="15">
      <c r="A107" s="69"/>
      <c r="B107" s="61"/>
      <c r="C107" s="81" t="s">
        <v>268</v>
      </c>
      <c r="D107" s="81"/>
      <c r="E107" s="190">
        <v>1050</v>
      </c>
      <c r="F107" s="190">
        <v>1100</v>
      </c>
      <c r="G107" s="305">
        <f t="shared" si="3"/>
        <v>1150.6</v>
      </c>
      <c r="H107" s="190"/>
    </row>
    <row r="108" spans="1:8" ht="15">
      <c r="A108" s="69"/>
      <c r="B108" s="61"/>
      <c r="C108" s="81" t="s">
        <v>269</v>
      </c>
      <c r="D108" s="81"/>
      <c r="E108" s="190">
        <v>1600.23</v>
      </c>
      <c r="F108" s="190">
        <v>1680</v>
      </c>
      <c r="G108" s="305">
        <f t="shared" si="3"/>
        <v>1757.28</v>
      </c>
      <c r="H108" s="190"/>
    </row>
    <row r="109" spans="1:8" ht="15">
      <c r="A109" s="69"/>
      <c r="B109" s="61"/>
      <c r="C109" s="81" t="s">
        <v>530</v>
      </c>
      <c r="D109" s="81"/>
      <c r="E109" s="190">
        <v>1600</v>
      </c>
      <c r="F109" s="190">
        <v>1680</v>
      </c>
      <c r="G109" s="305">
        <f t="shared" si="3"/>
        <v>1757.28</v>
      </c>
      <c r="H109" s="190"/>
    </row>
    <row r="110" spans="1:8" ht="15">
      <c r="A110" s="69"/>
      <c r="B110" s="287" t="s">
        <v>493</v>
      </c>
      <c r="C110" s="288"/>
      <c r="D110" s="288"/>
      <c r="E110" s="289"/>
      <c r="F110" s="289"/>
      <c r="G110" s="289"/>
      <c r="H110" s="190"/>
    </row>
    <row r="111" spans="1:8" ht="15">
      <c r="A111" s="69"/>
      <c r="B111" s="61"/>
      <c r="C111" s="81" t="s">
        <v>271</v>
      </c>
      <c r="D111" s="81"/>
      <c r="E111" s="190">
        <v>1600.23</v>
      </c>
      <c r="F111" s="190">
        <v>1680</v>
      </c>
      <c r="G111" s="305">
        <f t="shared" si="3"/>
        <v>1757.28</v>
      </c>
      <c r="H111" s="190"/>
    </row>
    <row r="112" spans="1:8" ht="15">
      <c r="A112" s="69"/>
      <c r="B112" s="61"/>
      <c r="C112" s="81" t="s">
        <v>272</v>
      </c>
      <c r="D112" s="81"/>
      <c r="E112" s="190">
        <v>1600.23</v>
      </c>
      <c r="F112" s="190">
        <v>1680</v>
      </c>
      <c r="G112" s="305">
        <f t="shared" si="3"/>
        <v>1757.28</v>
      </c>
      <c r="H112" s="190"/>
    </row>
    <row r="113" spans="1:8" ht="15">
      <c r="A113" s="69"/>
      <c r="B113" s="61"/>
      <c r="C113" s="81"/>
      <c r="D113" s="81"/>
      <c r="E113" s="190"/>
      <c r="F113" s="190"/>
      <c r="G113" s="190"/>
      <c r="H113" s="190"/>
    </row>
    <row r="114" spans="1:8" ht="15">
      <c r="A114" s="69"/>
      <c r="B114" s="118" t="s">
        <v>195</v>
      </c>
      <c r="C114" s="81" t="s">
        <v>273</v>
      </c>
      <c r="D114" s="81"/>
      <c r="E114" s="190">
        <v>48</v>
      </c>
      <c r="F114" s="190">
        <v>50</v>
      </c>
      <c r="G114" s="305">
        <f t="shared" si="3"/>
        <v>52.3</v>
      </c>
      <c r="H114" s="190"/>
    </row>
    <row r="115" spans="1:8" ht="15">
      <c r="A115" s="69"/>
      <c r="B115" s="178"/>
      <c r="C115" s="179" t="s">
        <v>490</v>
      </c>
      <c r="D115" s="179"/>
      <c r="E115" s="190">
        <v>75</v>
      </c>
      <c r="F115" s="190">
        <v>80</v>
      </c>
      <c r="G115" s="305">
        <f t="shared" si="3"/>
        <v>83.68</v>
      </c>
      <c r="H115" s="190"/>
    </row>
    <row r="116" spans="1:8" ht="15">
      <c r="A116" s="69"/>
      <c r="B116" s="178"/>
      <c r="C116" s="179" t="s">
        <v>274</v>
      </c>
      <c r="D116" s="179"/>
      <c r="E116" s="190">
        <v>1600.23</v>
      </c>
      <c r="F116" s="190">
        <v>1680</v>
      </c>
      <c r="G116" s="305">
        <f t="shared" si="3"/>
        <v>1757.28</v>
      </c>
      <c r="H116" s="190"/>
    </row>
    <row r="117" spans="1:8" ht="15">
      <c r="A117" s="69"/>
      <c r="B117" s="157"/>
      <c r="C117" s="122" t="s">
        <v>522</v>
      </c>
      <c r="D117" s="122"/>
      <c r="E117" s="190">
        <v>1000</v>
      </c>
      <c r="F117" s="190">
        <v>1050</v>
      </c>
      <c r="G117" s="305">
        <f t="shared" si="3"/>
        <v>1098.3</v>
      </c>
      <c r="H117" s="190"/>
    </row>
    <row r="118" spans="1:8" ht="15">
      <c r="A118" s="69"/>
      <c r="B118" s="287" t="s">
        <v>275</v>
      </c>
      <c r="C118" s="288"/>
      <c r="D118" s="288"/>
      <c r="E118" s="289" t="s">
        <v>252</v>
      </c>
      <c r="F118" s="289"/>
      <c r="G118" s="289"/>
      <c r="H118" s="190"/>
    </row>
    <row r="119" spans="1:8" ht="15">
      <c r="A119" s="69"/>
      <c r="B119" s="118"/>
      <c r="C119" s="81" t="s">
        <v>276</v>
      </c>
      <c r="D119" s="81"/>
      <c r="E119" s="190">
        <v>960</v>
      </c>
      <c r="F119" s="190">
        <v>1010</v>
      </c>
      <c r="G119" s="305">
        <f t="shared" si="3"/>
        <v>1056.46</v>
      </c>
      <c r="H119" s="190"/>
    </row>
    <row r="120" spans="1:8" ht="15">
      <c r="A120" s="69"/>
      <c r="B120" s="61"/>
      <c r="C120" s="81" t="s">
        <v>277</v>
      </c>
      <c r="D120" s="81"/>
      <c r="E120" s="190">
        <v>960</v>
      </c>
      <c r="F120" s="190">
        <v>1010</v>
      </c>
      <c r="G120" s="305">
        <f t="shared" si="3"/>
        <v>1056.46</v>
      </c>
      <c r="H120" s="190"/>
    </row>
    <row r="121" spans="1:8" ht="15">
      <c r="A121" s="69"/>
      <c r="B121" s="287" t="s">
        <v>489</v>
      </c>
      <c r="C121" s="288"/>
      <c r="D121" s="288"/>
      <c r="E121" s="289"/>
      <c r="F121" s="289">
        <f>D121*105.2/100</f>
        <v>0</v>
      </c>
      <c r="G121" s="325">
        <f t="shared" si="3"/>
        <v>0</v>
      </c>
      <c r="H121" s="190"/>
    </row>
    <row r="122" spans="1:8" ht="15">
      <c r="A122" s="69"/>
      <c r="B122" s="118"/>
      <c r="C122" s="81" t="s">
        <v>280</v>
      </c>
      <c r="D122" s="81"/>
      <c r="E122" s="190">
        <v>400.07</v>
      </c>
      <c r="F122" s="190">
        <v>420</v>
      </c>
      <c r="G122" s="305">
        <f t="shared" si="3"/>
        <v>439.32</v>
      </c>
      <c r="H122" s="190"/>
    </row>
    <row r="123" spans="1:8" ht="15">
      <c r="A123" s="69"/>
      <c r="B123" s="118"/>
      <c r="C123" s="81" t="s">
        <v>281</v>
      </c>
      <c r="D123" s="81"/>
      <c r="E123" s="190">
        <v>400.07</v>
      </c>
      <c r="F123" s="190">
        <v>420</v>
      </c>
      <c r="G123" s="305">
        <f t="shared" si="3"/>
        <v>439.32</v>
      </c>
      <c r="H123" s="190"/>
    </row>
    <row r="124" spans="1:8" ht="26.25">
      <c r="A124" s="69"/>
      <c r="B124" s="61"/>
      <c r="C124" s="110" t="s">
        <v>531</v>
      </c>
      <c r="D124" s="81"/>
      <c r="E124" s="190">
        <v>160.02</v>
      </c>
      <c r="F124" s="190">
        <v>170</v>
      </c>
      <c r="G124" s="305">
        <f t="shared" si="3"/>
        <v>177.82</v>
      </c>
      <c r="H124" s="190"/>
    </row>
    <row r="125" spans="1:8" ht="15">
      <c r="A125" s="69"/>
      <c r="B125" s="61"/>
      <c r="C125" s="110"/>
      <c r="D125" s="81"/>
      <c r="E125" s="291"/>
      <c r="F125" s="291"/>
      <c r="G125" s="190"/>
      <c r="H125" s="190"/>
    </row>
    <row r="126" spans="1:7" ht="15">
      <c r="A126" s="69"/>
      <c r="B126" s="331" t="s">
        <v>532</v>
      </c>
      <c r="C126" s="332"/>
      <c r="D126" s="332"/>
      <c r="E126" s="332"/>
      <c r="F126" s="332"/>
      <c r="G126" s="333"/>
    </row>
    <row r="127" spans="1:7" ht="15">
      <c r="A127" s="69"/>
      <c r="B127" s="61"/>
      <c r="C127" s="110" t="s">
        <v>533</v>
      </c>
      <c r="D127" s="81"/>
      <c r="E127" s="291" t="s">
        <v>536</v>
      </c>
      <c r="F127" s="291"/>
      <c r="G127" s="190"/>
    </row>
    <row r="128" spans="1:7" ht="15">
      <c r="A128" s="69"/>
      <c r="B128" s="61"/>
      <c r="C128" s="110" t="s">
        <v>534</v>
      </c>
      <c r="D128" s="81"/>
      <c r="E128" s="291" t="s">
        <v>535</v>
      </c>
      <c r="F128" s="291" t="s">
        <v>561</v>
      </c>
      <c r="G128" s="190" t="s">
        <v>561</v>
      </c>
    </row>
    <row r="129" spans="1:10" ht="15">
      <c r="A129" s="69"/>
      <c r="B129" s="61"/>
      <c r="C129" s="110" t="s">
        <v>537</v>
      </c>
      <c r="D129" s="81"/>
      <c r="E129" s="291" t="s">
        <v>535</v>
      </c>
      <c r="F129" s="291" t="s">
        <v>561</v>
      </c>
      <c r="G129" s="190" t="s">
        <v>561</v>
      </c>
      <c r="J129">
        <f>5*1.052</f>
        <v>5.26</v>
      </c>
    </row>
    <row r="130" spans="1:7" ht="15">
      <c r="A130" s="69"/>
      <c r="B130" s="61"/>
      <c r="C130" s="110" t="s">
        <v>195</v>
      </c>
      <c r="D130" s="81"/>
      <c r="E130" s="291" t="s">
        <v>535</v>
      </c>
      <c r="F130" s="291" t="s">
        <v>561</v>
      </c>
      <c r="G130" s="190" t="s">
        <v>561</v>
      </c>
    </row>
    <row r="131" spans="1:7" ht="15">
      <c r="A131" s="69"/>
      <c r="B131" s="61"/>
      <c r="C131" s="81"/>
      <c r="D131" s="81"/>
      <c r="E131" s="239"/>
      <c r="F131" s="239"/>
      <c r="G131" s="183"/>
    </row>
    <row r="132" spans="1:7" ht="15">
      <c r="A132" s="69"/>
      <c r="B132" s="81" t="s">
        <v>283</v>
      </c>
      <c r="C132" s="81" t="s">
        <v>284</v>
      </c>
      <c r="D132" s="236"/>
      <c r="E132" s="242"/>
      <c r="F132" s="242"/>
      <c r="G132" s="237"/>
    </row>
    <row r="133" spans="1:7" ht="15">
      <c r="A133" s="69"/>
      <c r="B133" s="61"/>
      <c r="C133" s="81" t="s">
        <v>285</v>
      </c>
      <c r="D133" s="236"/>
      <c r="E133" s="241"/>
      <c r="F133" s="241"/>
      <c r="G133" s="237"/>
    </row>
    <row r="134" spans="1:7" ht="15">
      <c r="A134" s="69"/>
      <c r="B134" s="61"/>
      <c r="C134" s="81" t="s">
        <v>286</v>
      </c>
      <c r="D134" s="81"/>
      <c r="E134" s="243"/>
      <c r="F134" s="243"/>
      <c r="G134" s="183"/>
    </row>
    <row r="135" spans="1:7" ht="15">
      <c r="A135" s="69"/>
      <c r="B135" s="61"/>
      <c r="C135" s="81" t="s">
        <v>287</v>
      </c>
      <c r="D135" s="236"/>
      <c r="E135" s="242"/>
      <c r="F135" s="242"/>
      <c r="G135" s="237"/>
    </row>
    <row r="136" spans="1:7" ht="15">
      <c r="A136" s="4"/>
      <c r="B136" s="61"/>
      <c r="C136" s="81" t="s">
        <v>288</v>
      </c>
      <c r="D136" s="236"/>
      <c r="E136" s="241"/>
      <c r="F136" s="241"/>
      <c r="G136" s="237"/>
    </row>
    <row r="137" spans="1:7" ht="15">
      <c r="A137" s="4"/>
      <c r="B137" s="61"/>
      <c r="C137" s="236" t="s">
        <v>491</v>
      </c>
      <c r="D137" s="238" t="s">
        <v>492</v>
      </c>
      <c r="E137" s="240"/>
      <c r="F137" s="240"/>
      <c r="G137" s="183"/>
    </row>
    <row r="138" spans="1:7" ht="15">
      <c r="A138" s="4"/>
      <c r="B138" s="61"/>
      <c r="C138" s="236" t="s">
        <v>494</v>
      </c>
      <c r="D138" s="71" t="s">
        <v>521</v>
      </c>
      <c r="E138" s="240"/>
      <c r="F138" s="240"/>
      <c r="G138" s="183"/>
    </row>
    <row r="139" spans="1:7" ht="15.75" thickBot="1">
      <c r="A139" s="53"/>
      <c r="B139" s="259" t="s">
        <v>0</v>
      </c>
      <c r="C139" s="258"/>
      <c r="D139" s="260"/>
      <c r="E139" s="239"/>
      <c r="F139" s="239"/>
      <c r="G139" s="261"/>
    </row>
    <row r="140" spans="1:12" ht="45.75" thickBot="1">
      <c r="A140" s="4"/>
      <c r="B140" s="70" t="s">
        <v>155</v>
      </c>
      <c r="C140" s="146"/>
      <c r="D140" s="262"/>
      <c r="E140" s="256" t="s">
        <v>540</v>
      </c>
      <c r="F140" s="314" t="s">
        <v>547</v>
      </c>
      <c r="G140" s="263" t="s">
        <v>563</v>
      </c>
      <c r="L140" s="244"/>
    </row>
    <row r="141" spans="1:8" ht="15">
      <c r="A141" s="4"/>
      <c r="B141" s="35" t="s">
        <v>154</v>
      </c>
      <c r="C141" s="13"/>
      <c r="D141" s="251"/>
      <c r="E141" s="296">
        <v>160</v>
      </c>
      <c r="F141" s="315">
        <v>170</v>
      </c>
      <c r="G141" s="304">
        <f aca="true" t="shared" si="4" ref="G141:G148">F141*104.6/100</f>
        <v>177.82</v>
      </c>
      <c r="H141" s="294"/>
    </row>
    <row r="142" spans="1:8" ht="15">
      <c r="A142" s="4"/>
      <c r="B142" s="16" t="s">
        <v>153</v>
      </c>
      <c r="C142" s="2"/>
      <c r="D142" s="2"/>
      <c r="E142" s="297">
        <v>110</v>
      </c>
      <c r="F142" s="297">
        <v>120</v>
      </c>
      <c r="G142" s="304">
        <f t="shared" si="4"/>
        <v>125.52</v>
      </c>
      <c r="H142" s="294"/>
    </row>
    <row r="143" spans="1:8" ht="15.75" thickBot="1">
      <c r="A143" s="4"/>
      <c r="B143" s="25" t="s">
        <v>486</v>
      </c>
      <c r="C143" s="20"/>
      <c r="D143" s="72"/>
      <c r="E143" s="297">
        <v>50</v>
      </c>
      <c r="F143" s="297">
        <v>60</v>
      </c>
      <c r="G143" s="304">
        <f t="shared" si="4"/>
        <v>62.76</v>
      </c>
      <c r="H143" s="294"/>
    </row>
    <row r="144" spans="1:8" ht="15">
      <c r="A144" s="4"/>
      <c r="B144" s="19" t="s">
        <v>487</v>
      </c>
      <c r="C144" s="72"/>
      <c r="D144" s="72"/>
      <c r="E144" s="297">
        <v>150</v>
      </c>
      <c r="F144" s="297">
        <v>160</v>
      </c>
      <c r="G144" s="304">
        <f t="shared" si="4"/>
        <v>167.36</v>
      </c>
      <c r="H144" s="294"/>
    </row>
    <row r="145" spans="1:8" ht="15">
      <c r="A145" s="4"/>
      <c r="B145" s="19" t="s">
        <v>321</v>
      </c>
      <c r="C145" s="72"/>
      <c r="D145" s="72"/>
      <c r="E145" s="297">
        <v>120</v>
      </c>
      <c r="F145" s="297">
        <v>130</v>
      </c>
      <c r="G145" s="304">
        <f t="shared" si="4"/>
        <v>135.98</v>
      </c>
      <c r="H145" s="294"/>
    </row>
    <row r="146" spans="1:8" ht="15">
      <c r="A146" s="4"/>
      <c r="B146" s="19" t="s">
        <v>327</v>
      </c>
      <c r="C146" s="72"/>
      <c r="D146" s="72"/>
      <c r="E146" s="297">
        <v>90</v>
      </c>
      <c r="F146" s="297">
        <v>100</v>
      </c>
      <c r="G146" s="304">
        <f t="shared" si="4"/>
        <v>104.6</v>
      </c>
      <c r="H146" s="294"/>
    </row>
    <row r="147" spans="1:8" ht="15">
      <c r="A147" s="4"/>
      <c r="B147" s="19" t="s">
        <v>328</v>
      </c>
      <c r="C147" s="72"/>
      <c r="D147" s="72"/>
      <c r="E147" s="297">
        <v>60</v>
      </c>
      <c r="F147" s="297">
        <v>70</v>
      </c>
      <c r="G147" s="304">
        <f t="shared" si="4"/>
        <v>73.22</v>
      </c>
      <c r="H147" s="294"/>
    </row>
    <row r="148" spans="1:8" ht="15">
      <c r="A148" s="4"/>
      <c r="B148" s="19" t="s">
        <v>329</v>
      </c>
      <c r="C148" s="72"/>
      <c r="D148" s="72"/>
      <c r="E148" s="223">
        <v>30</v>
      </c>
      <c r="F148" s="223">
        <v>40</v>
      </c>
      <c r="G148" s="304">
        <f t="shared" si="4"/>
        <v>41.84</v>
      </c>
      <c r="H148" s="294"/>
    </row>
    <row r="149" spans="1:7" ht="15.75">
      <c r="A149" s="82"/>
      <c r="B149" s="156" t="s">
        <v>0</v>
      </c>
      <c r="C149" s="61"/>
      <c r="D149" s="61"/>
      <c r="E149" s="183"/>
      <c r="F149" s="183"/>
      <c r="G149" s="207"/>
    </row>
    <row r="150" spans="1:7" ht="15.75" thickBot="1">
      <c r="A150" s="92"/>
      <c r="B150" s="96"/>
      <c r="C150" s="95"/>
      <c r="D150" s="95"/>
      <c r="E150" s="222"/>
      <c r="F150" s="222"/>
      <c r="G150" s="222"/>
    </row>
    <row r="151" spans="1:7" ht="50.25" thickBot="1">
      <c r="A151" s="84" t="s">
        <v>65</v>
      </c>
      <c r="B151" s="97" t="s">
        <v>330</v>
      </c>
      <c r="C151" s="98"/>
      <c r="D151" s="252"/>
      <c r="E151" s="253"/>
      <c r="F151" s="253"/>
      <c r="G151" s="253"/>
    </row>
    <row r="152" spans="1:7" ht="45.75" thickBot="1">
      <c r="A152" s="99">
        <v>4</v>
      </c>
      <c r="B152" s="70" t="s">
        <v>64</v>
      </c>
      <c r="C152" s="54"/>
      <c r="D152" s="255"/>
      <c r="E152" s="256" t="s">
        <v>540</v>
      </c>
      <c r="F152" s="256" t="s">
        <v>547</v>
      </c>
      <c r="G152" s="256" t="s">
        <v>563</v>
      </c>
    </row>
    <row r="153" spans="1:8" ht="15">
      <c r="A153" s="100"/>
      <c r="B153" s="101" t="s">
        <v>108</v>
      </c>
      <c r="C153" s="44"/>
      <c r="D153" s="44"/>
      <c r="E153" s="298">
        <v>2780</v>
      </c>
      <c r="F153" s="316">
        <v>2920</v>
      </c>
      <c r="G153" s="302">
        <f aca="true" t="shared" si="5" ref="G153:G171">F153*104.6/100</f>
        <v>3054.32</v>
      </c>
      <c r="H153" s="292"/>
    </row>
    <row r="154" spans="1:8" ht="15">
      <c r="A154" s="102">
        <v>10</v>
      </c>
      <c r="B154" s="103"/>
      <c r="C154" s="71" t="s">
        <v>107</v>
      </c>
      <c r="D154" s="71"/>
      <c r="E154" s="299">
        <v>3200</v>
      </c>
      <c r="F154" s="299">
        <v>3360</v>
      </c>
      <c r="G154" s="302">
        <f t="shared" si="5"/>
        <v>3514.56</v>
      </c>
      <c r="H154" s="292"/>
    </row>
    <row r="155" spans="1:8" ht="15">
      <c r="A155" s="99"/>
      <c r="B155" s="104" t="s">
        <v>106</v>
      </c>
      <c r="C155" s="51"/>
      <c r="D155" s="51"/>
      <c r="E155" s="277">
        <v>930</v>
      </c>
      <c r="F155" s="277">
        <v>980</v>
      </c>
      <c r="G155" s="302">
        <f t="shared" si="5"/>
        <v>1025.08</v>
      </c>
      <c r="H155" s="292"/>
    </row>
    <row r="156" spans="1:8" ht="15">
      <c r="A156" s="99"/>
      <c r="B156" s="101" t="s">
        <v>105</v>
      </c>
      <c r="C156" s="44"/>
      <c r="D156" s="44"/>
      <c r="E156" s="276"/>
      <c r="F156" s="276">
        <f>D156*105.2/100</f>
        <v>0</v>
      </c>
      <c r="G156" s="302">
        <f t="shared" si="5"/>
        <v>0</v>
      </c>
      <c r="H156" s="292"/>
    </row>
    <row r="157" spans="1:8" ht="15">
      <c r="A157" s="99"/>
      <c r="B157" s="101" t="s">
        <v>104</v>
      </c>
      <c r="C157" s="44"/>
      <c r="D157" s="44"/>
      <c r="E157" s="276"/>
      <c r="F157" s="276">
        <f>D157*105.2/100</f>
        <v>0</v>
      </c>
      <c r="G157" s="302">
        <f t="shared" si="5"/>
        <v>0</v>
      </c>
      <c r="H157" s="292"/>
    </row>
    <row r="158" spans="1:8" ht="15">
      <c r="A158" s="99"/>
      <c r="B158" s="101"/>
      <c r="C158" s="44" t="s">
        <v>103</v>
      </c>
      <c r="D158" s="44"/>
      <c r="E158" s="277">
        <v>1580</v>
      </c>
      <c r="F158" s="277">
        <v>1660</v>
      </c>
      <c r="G158" s="302">
        <f t="shared" si="5"/>
        <v>1736.36</v>
      </c>
      <c r="H158" s="292"/>
    </row>
    <row r="159" spans="1:8" ht="15">
      <c r="A159" s="99"/>
      <c r="B159" s="101"/>
      <c r="C159" s="44" t="s">
        <v>102</v>
      </c>
      <c r="D159" s="44"/>
      <c r="E159" s="277">
        <v>1580</v>
      </c>
      <c r="F159" s="277">
        <v>1660</v>
      </c>
      <c r="G159" s="302">
        <f t="shared" si="5"/>
        <v>1736.36</v>
      </c>
      <c r="H159" s="292"/>
    </row>
    <row r="160" spans="1:8" ht="15">
      <c r="A160" s="100"/>
      <c r="B160" s="101"/>
      <c r="C160" s="44" t="s">
        <v>101</v>
      </c>
      <c r="D160" s="44"/>
      <c r="E160" s="277">
        <v>1580</v>
      </c>
      <c r="F160" s="277">
        <v>1660</v>
      </c>
      <c r="G160" s="302">
        <f t="shared" si="5"/>
        <v>1736.36</v>
      </c>
      <c r="H160" s="292"/>
    </row>
    <row r="161" spans="1:8" ht="15">
      <c r="A161" s="102">
        <v>12</v>
      </c>
      <c r="B161" s="103"/>
      <c r="C161" s="71" t="s">
        <v>100</v>
      </c>
      <c r="D161" s="71"/>
      <c r="E161" s="277">
        <v>1580</v>
      </c>
      <c r="F161" s="277">
        <v>1660</v>
      </c>
      <c r="G161" s="302">
        <f t="shared" si="5"/>
        <v>1736.36</v>
      </c>
      <c r="H161" s="292"/>
    </row>
    <row r="162" spans="1:8" ht="15">
      <c r="A162" s="99"/>
      <c r="B162" s="104" t="s">
        <v>99</v>
      </c>
      <c r="C162" s="51"/>
      <c r="D162" s="51"/>
      <c r="E162" s="277">
        <v>1890</v>
      </c>
      <c r="F162" s="277">
        <v>1980</v>
      </c>
      <c r="G162" s="302">
        <f t="shared" si="5"/>
        <v>2071.08</v>
      </c>
      <c r="H162" s="292"/>
    </row>
    <row r="163" spans="1:8" ht="15">
      <c r="A163" s="99"/>
      <c r="B163" s="101" t="s">
        <v>98</v>
      </c>
      <c r="C163" s="44"/>
      <c r="D163" s="44"/>
      <c r="E163" s="276"/>
      <c r="F163" s="276">
        <f>D163*105.2/100</f>
        <v>0</v>
      </c>
      <c r="G163" s="302">
        <f t="shared" si="5"/>
        <v>0</v>
      </c>
      <c r="H163" s="292"/>
    </row>
    <row r="164" spans="1:8" ht="15">
      <c r="A164" s="99"/>
      <c r="B164" s="101"/>
      <c r="C164" s="44" t="s">
        <v>97</v>
      </c>
      <c r="D164" s="44"/>
      <c r="E164" s="276"/>
      <c r="F164" s="276">
        <f>D164*105.2/100</f>
        <v>0</v>
      </c>
      <c r="G164" s="302">
        <f t="shared" si="5"/>
        <v>0</v>
      </c>
      <c r="H164" s="292"/>
    </row>
    <row r="165" spans="1:8" ht="15">
      <c r="A165" s="99"/>
      <c r="B165" s="101"/>
      <c r="C165" s="44" t="s">
        <v>96</v>
      </c>
      <c r="D165" s="44"/>
      <c r="E165" s="277">
        <v>3680</v>
      </c>
      <c r="F165" s="277">
        <v>3870</v>
      </c>
      <c r="G165" s="302">
        <f t="shared" si="5"/>
        <v>4048.02</v>
      </c>
      <c r="H165" s="292"/>
    </row>
    <row r="166" spans="1:8" ht="15">
      <c r="A166" s="99"/>
      <c r="B166" s="101"/>
      <c r="C166" s="44" t="s">
        <v>95</v>
      </c>
      <c r="D166" s="44"/>
      <c r="E166" s="277">
        <v>3680</v>
      </c>
      <c r="F166" s="277">
        <v>3870</v>
      </c>
      <c r="G166" s="302">
        <f t="shared" si="5"/>
        <v>4048.02</v>
      </c>
      <c r="H166" s="292"/>
    </row>
    <row r="167" spans="1:8" ht="15">
      <c r="A167" s="100"/>
      <c r="B167" s="101"/>
      <c r="C167" s="44" t="s">
        <v>94</v>
      </c>
      <c r="D167" s="44"/>
      <c r="E167" s="277">
        <v>3680</v>
      </c>
      <c r="F167" s="277">
        <v>3870</v>
      </c>
      <c r="G167" s="302">
        <f t="shared" si="5"/>
        <v>4048.02</v>
      </c>
      <c r="H167" s="292"/>
    </row>
    <row r="168" spans="1:8" ht="15">
      <c r="A168" s="102">
        <v>14</v>
      </c>
      <c r="B168" s="103"/>
      <c r="C168" s="71" t="s">
        <v>93</v>
      </c>
      <c r="D168" s="71"/>
      <c r="E168" s="276"/>
      <c r="F168" s="276">
        <f>D168*105.2/100</f>
        <v>0</v>
      </c>
      <c r="G168" s="302">
        <f t="shared" si="5"/>
        <v>0</v>
      </c>
      <c r="H168" s="292"/>
    </row>
    <row r="169" spans="1:8" ht="15">
      <c r="A169" s="100"/>
      <c r="B169" s="104" t="s">
        <v>92</v>
      </c>
      <c r="C169" s="51"/>
      <c r="D169" s="51"/>
      <c r="E169" s="277"/>
      <c r="F169" s="277">
        <f>D169*105.2/100</f>
        <v>0</v>
      </c>
      <c r="G169" s="302">
        <f t="shared" si="5"/>
        <v>0</v>
      </c>
      <c r="H169" s="292"/>
    </row>
    <row r="170" spans="1:8" ht="15">
      <c r="A170" s="102">
        <v>15</v>
      </c>
      <c r="B170" s="103" t="s">
        <v>91</v>
      </c>
      <c r="C170" s="71"/>
      <c r="D170" s="71"/>
      <c r="E170" s="277">
        <v>1580</v>
      </c>
      <c r="F170" s="277">
        <v>1660</v>
      </c>
      <c r="G170" s="302">
        <f t="shared" si="5"/>
        <v>1736.36</v>
      </c>
      <c r="H170" s="292"/>
    </row>
    <row r="171" spans="1:8" ht="15">
      <c r="A171" s="99"/>
      <c r="B171" s="104" t="s">
        <v>90</v>
      </c>
      <c r="C171" s="51"/>
      <c r="D171" s="51"/>
      <c r="E171" s="277">
        <v>930</v>
      </c>
      <c r="F171" s="277">
        <v>970</v>
      </c>
      <c r="G171" s="302">
        <f t="shared" si="5"/>
        <v>1014.62</v>
      </c>
      <c r="H171" s="292"/>
    </row>
    <row r="172" spans="1:7" ht="15.75" thickBot="1">
      <c r="A172" s="105"/>
      <c r="B172" s="101" t="s">
        <v>89</v>
      </c>
      <c r="C172" s="44"/>
      <c r="D172" s="44"/>
      <c r="E172" s="230"/>
      <c r="F172" s="300"/>
      <c r="G172" s="300"/>
    </row>
    <row r="173" spans="1:7" ht="15.75" thickBot="1">
      <c r="A173" s="106"/>
      <c r="B173" s="107" t="s">
        <v>88</v>
      </c>
      <c r="C173" s="45"/>
      <c r="D173" s="248"/>
      <c r="E173" s="250"/>
      <c r="F173" s="250"/>
      <c r="G173" s="250"/>
    </row>
    <row r="174" spans="1:7" ht="15">
      <c r="A174" s="106"/>
      <c r="B174" s="108"/>
      <c r="C174" s="44"/>
      <c r="D174" s="249"/>
      <c r="E174" s="251"/>
      <c r="F174" s="251"/>
      <c r="G174" s="251"/>
    </row>
    <row r="175" spans="1:7" ht="15" customHeight="1" thickBot="1">
      <c r="A175" s="106"/>
      <c r="B175" s="109" t="s">
        <v>87</v>
      </c>
      <c r="C175" s="44"/>
      <c r="D175" s="44"/>
      <c r="E175" s="61"/>
      <c r="F175" s="61"/>
      <c r="G175" s="61"/>
    </row>
    <row r="176" spans="1:7" ht="50.25" thickBot="1">
      <c r="A176" s="84" t="s">
        <v>65</v>
      </c>
      <c r="B176" s="109"/>
      <c r="C176" s="44"/>
      <c r="D176" s="44"/>
      <c r="E176" s="264"/>
      <c r="F176" s="264"/>
      <c r="G176" s="264"/>
    </row>
    <row r="177" spans="1:7" ht="45.75" thickBot="1">
      <c r="A177" s="102" t="s">
        <v>86</v>
      </c>
      <c r="B177" s="70" t="s">
        <v>64</v>
      </c>
      <c r="C177" s="54"/>
      <c r="D177" s="265"/>
      <c r="E177" s="256" t="s">
        <v>540</v>
      </c>
      <c r="F177" s="314" t="s">
        <v>547</v>
      </c>
      <c r="G177" s="266" t="s">
        <v>563</v>
      </c>
    </row>
    <row r="178" spans="1:8" ht="15.75" thickBot="1">
      <c r="A178" s="99"/>
      <c r="B178" s="104" t="s">
        <v>85</v>
      </c>
      <c r="C178" s="51"/>
      <c r="D178" s="44"/>
      <c r="E178" s="257">
        <v>560</v>
      </c>
      <c r="F178" s="317">
        <v>580</v>
      </c>
      <c r="G178" s="301">
        <f aca="true" t="shared" si="6" ref="G178:G192">F178*104.6/100</f>
        <v>606.68</v>
      </c>
      <c r="H178" s="292"/>
    </row>
    <row r="179" spans="1:8" ht="15.75" thickBot="1">
      <c r="A179" s="99"/>
      <c r="B179" s="101"/>
      <c r="C179" s="111" t="s">
        <v>84</v>
      </c>
      <c r="D179" s="111"/>
      <c r="E179" s="230"/>
      <c r="F179" s="318">
        <f aca="true" t="shared" si="7" ref="F179:F191">D179*105.2/100</f>
        <v>0</v>
      </c>
      <c r="G179" s="301">
        <f t="shared" si="6"/>
        <v>0</v>
      </c>
      <c r="H179" s="275"/>
    </row>
    <row r="180" spans="1:8" ht="15.75" thickBot="1">
      <c r="A180" s="100"/>
      <c r="B180" s="101"/>
      <c r="C180" s="111" t="s">
        <v>83</v>
      </c>
      <c r="D180" s="111"/>
      <c r="E180" s="230"/>
      <c r="F180" s="318">
        <f t="shared" si="7"/>
        <v>0</v>
      </c>
      <c r="G180" s="301">
        <f t="shared" si="6"/>
        <v>0</v>
      </c>
      <c r="H180" s="275"/>
    </row>
    <row r="181" spans="1:7" ht="15.75" thickBot="1">
      <c r="A181" s="102" t="s">
        <v>81</v>
      </c>
      <c r="B181" s="103"/>
      <c r="C181" s="112" t="s">
        <v>82</v>
      </c>
      <c r="D181" s="112"/>
      <c r="E181" s="230"/>
      <c r="F181" s="318">
        <f t="shared" si="7"/>
        <v>0</v>
      </c>
      <c r="G181" s="301">
        <f t="shared" si="6"/>
        <v>0</v>
      </c>
    </row>
    <row r="182" spans="1:8" ht="15.75" thickBot="1">
      <c r="A182" s="100"/>
      <c r="B182" s="104" t="s">
        <v>80</v>
      </c>
      <c r="C182" s="51"/>
      <c r="D182" s="51"/>
      <c r="E182" s="229">
        <v>530</v>
      </c>
      <c r="F182" s="319">
        <v>550</v>
      </c>
      <c r="G182" s="301">
        <f t="shared" si="6"/>
        <v>575.3</v>
      </c>
      <c r="H182" s="292"/>
    </row>
    <row r="183" spans="1:7" ht="15.75" thickBot="1">
      <c r="A183" s="102" t="s">
        <v>78</v>
      </c>
      <c r="B183" s="103"/>
      <c r="C183" s="71" t="s">
        <v>79</v>
      </c>
      <c r="D183" s="71"/>
      <c r="E183" s="230"/>
      <c r="F183" s="318">
        <f t="shared" si="7"/>
        <v>0</v>
      </c>
      <c r="G183" s="301">
        <f t="shared" si="6"/>
        <v>0</v>
      </c>
    </row>
    <row r="184" spans="1:8" ht="15.75" thickBot="1">
      <c r="A184" s="99"/>
      <c r="B184" s="104" t="s">
        <v>77</v>
      </c>
      <c r="C184" s="51"/>
      <c r="D184" s="51"/>
      <c r="E184" s="229">
        <v>930</v>
      </c>
      <c r="F184" s="319">
        <v>980</v>
      </c>
      <c r="G184" s="301">
        <f t="shared" si="6"/>
        <v>1025.08</v>
      </c>
      <c r="H184" s="293"/>
    </row>
    <row r="185" spans="1:7" ht="15.75" thickBot="1">
      <c r="A185" s="99"/>
      <c r="B185" s="101" t="s">
        <v>76</v>
      </c>
      <c r="C185" s="44"/>
      <c r="D185" s="44"/>
      <c r="E185" s="230"/>
      <c r="F185" s="318">
        <f t="shared" si="7"/>
        <v>0</v>
      </c>
      <c r="G185" s="301">
        <f t="shared" si="6"/>
        <v>0</v>
      </c>
    </row>
    <row r="186" spans="1:7" ht="15.75" thickBot="1">
      <c r="A186" s="100"/>
      <c r="B186" s="101"/>
      <c r="C186" s="44" t="s">
        <v>75</v>
      </c>
      <c r="D186" s="44"/>
      <c r="E186" s="230"/>
      <c r="F186" s="318">
        <f t="shared" si="7"/>
        <v>0</v>
      </c>
      <c r="G186" s="301">
        <f t="shared" si="6"/>
        <v>0</v>
      </c>
    </row>
    <row r="187" spans="1:7" ht="15.75" thickBot="1">
      <c r="A187" s="102" t="s">
        <v>73</v>
      </c>
      <c r="B187" s="103"/>
      <c r="C187" s="71" t="s">
        <v>74</v>
      </c>
      <c r="D187" s="71"/>
      <c r="E187" s="230"/>
      <c r="F187" s="318">
        <f t="shared" si="7"/>
        <v>0</v>
      </c>
      <c r="G187" s="301">
        <f t="shared" si="6"/>
        <v>0</v>
      </c>
    </row>
    <row r="188" spans="1:8" ht="15.75" thickBot="1">
      <c r="A188" s="99"/>
      <c r="B188" s="104" t="s">
        <v>72</v>
      </c>
      <c r="C188" s="51"/>
      <c r="D188" s="51"/>
      <c r="E188" s="229">
        <v>930</v>
      </c>
      <c r="F188" s="319">
        <v>980</v>
      </c>
      <c r="G188" s="301">
        <f t="shared" si="6"/>
        <v>1025.08</v>
      </c>
      <c r="H188" s="293"/>
    </row>
    <row r="189" spans="1:8" ht="15.75" thickBot="1">
      <c r="A189" s="99"/>
      <c r="B189" s="101"/>
      <c r="C189" s="44" t="s">
        <v>71</v>
      </c>
      <c r="D189" s="44"/>
      <c r="E189" s="230"/>
      <c r="F189" s="318">
        <f t="shared" si="7"/>
        <v>0</v>
      </c>
      <c r="G189" s="301">
        <f t="shared" si="6"/>
        <v>0</v>
      </c>
      <c r="H189" s="275"/>
    </row>
    <row r="190" spans="1:8" ht="15.75" thickBot="1">
      <c r="A190" s="100"/>
      <c r="B190" s="101"/>
      <c r="C190" s="44" t="s">
        <v>70</v>
      </c>
      <c r="D190" s="44"/>
      <c r="E190" s="230"/>
      <c r="F190" s="318">
        <f t="shared" si="7"/>
        <v>0</v>
      </c>
      <c r="G190" s="301">
        <f t="shared" si="6"/>
        <v>0</v>
      </c>
      <c r="H190" s="275"/>
    </row>
    <row r="191" spans="1:7" ht="15.75" thickBot="1">
      <c r="A191" s="102" t="s">
        <v>68</v>
      </c>
      <c r="B191" s="103"/>
      <c r="C191" s="71" t="s">
        <v>69</v>
      </c>
      <c r="D191" s="71"/>
      <c r="E191" s="230"/>
      <c r="F191" s="318">
        <f t="shared" si="7"/>
        <v>0</v>
      </c>
      <c r="G191" s="301">
        <f t="shared" si="6"/>
        <v>0</v>
      </c>
    </row>
    <row r="192" spans="1:8" ht="15.75" thickBot="1">
      <c r="A192" s="100"/>
      <c r="B192" s="104" t="s">
        <v>67</v>
      </c>
      <c r="C192" s="51"/>
      <c r="D192" s="51"/>
      <c r="E192" s="274">
        <v>460</v>
      </c>
      <c r="F192" s="319">
        <v>480</v>
      </c>
      <c r="G192" s="301">
        <f t="shared" si="6"/>
        <v>502.08</v>
      </c>
      <c r="H192" s="293"/>
    </row>
    <row r="193" spans="1:7" ht="18.75" thickBot="1">
      <c r="A193" s="106"/>
      <c r="B193" s="272"/>
      <c r="C193" s="272"/>
      <c r="D193" s="273"/>
      <c r="E193" s="270"/>
      <c r="F193" s="270"/>
      <c r="G193" s="270"/>
    </row>
    <row r="194" spans="1:7" ht="50.25" thickBot="1">
      <c r="A194" s="84" t="s">
        <v>65</v>
      </c>
      <c r="B194" s="269" t="s">
        <v>66</v>
      </c>
      <c r="C194" s="268"/>
      <c r="D194" s="267"/>
      <c r="E194" s="270"/>
      <c r="F194" s="320"/>
      <c r="G194" s="271"/>
    </row>
    <row r="195" spans="1:7" ht="45.75" thickBot="1">
      <c r="A195" s="102" t="s">
        <v>63</v>
      </c>
      <c r="B195" s="70" t="s">
        <v>64</v>
      </c>
      <c r="C195" s="54"/>
      <c r="D195" s="262"/>
      <c r="E195" s="256" t="s">
        <v>540</v>
      </c>
      <c r="F195" s="314" t="s">
        <v>547</v>
      </c>
      <c r="G195" s="266" t="s">
        <v>563</v>
      </c>
    </row>
    <row r="196" spans="1:8" ht="15">
      <c r="A196" s="99"/>
      <c r="B196" s="104" t="s">
        <v>62</v>
      </c>
      <c r="C196" s="51"/>
      <c r="D196" s="249"/>
      <c r="E196" s="257">
        <v>1470</v>
      </c>
      <c r="F196" s="321">
        <v>1540</v>
      </c>
      <c r="G196" s="303">
        <f>F196*104.6/100</f>
        <v>1610.84</v>
      </c>
      <c r="H196" s="293"/>
    </row>
    <row r="197" spans="1:8" ht="15">
      <c r="A197" s="99"/>
      <c r="B197" s="101"/>
      <c r="C197" s="44" t="s">
        <v>61</v>
      </c>
      <c r="D197" s="44"/>
      <c r="E197" s="230"/>
      <c r="F197" s="300">
        <f aca="true" t="shared" si="8" ref="F197:F214">D197*105.2/100</f>
        <v>0</v>
      </c>
      <c r="G197" s="303"/>
      <c r="H197" s="293"/>
    </row>
    <row r="198" spans="1:8" ht="15">
      <c r="A198" s="102" t="s">
        <v>59</v>
      </c>
      <c r="B198" s="101"/>
      <c r="C198" s="44" t="s">
        <v>60</v>
      </c>
      <c r="D198" s="44"/>
      <c r="E198" s="230"/>
      <c r="F198" s="300">
        <f t="shared" si="8"/>
        <v>0</v>
      </c>
      <c r="G198" s="303"/>
      <c r="H198" s="293"/>
    </row>
    <row r="199" spans="1:8" ht="15">
      <c r="A199" s="100"/>
      <c r="B199" s="104" t="s">
        <v>39</v>
      </c>
      <c r="C199" s="51"/>
      <c r="D199" s="51"/>
      <c r="E199" s="229">
        <v>930</v>
      </c>
      <c r="F199" s="321">
        <v>980</v>
      </c>
      <c r="G199" s="303">
        <f>F199*104.6/100</f>
        <v>1025.08</v>
      </c>
      <c r="H199" s="293"/>
    </row>
    <row r="200" spans="1:8" ht="15">
      <c r="A200" s="102" t="s">
        <v>37</v>
      </c>
      <c r="B200" s="103"/>
      <c r="C200" s="71" t="s">
        <v>38</v>
      </c>
      <c r="D200" s="71"/>
      <c r="E200" s="230"/>
      <c r="F200" s="300">
        <f t="shared" si="8"/>
        <v>0</v>
      </c>
      <c r="G200" s="303"/>
      <c r="H200" s="293"/>
    </row>
    <row r="201" spans="1:8" ht="15">
      <c r="A201" s="100"/>
      <c r="B201" s="104" t="s">
        <v>36</v>
      </c>
      <c r="C201" s="51"/>
      <c r="D201" s="51"/>
      <c r="E201" s="229">
        <v>460</v>
      </c>
      <c r="F201" s="321">
        <v>480</v>
      </c>
      <c r="G201" s="303">
        <f>F201*104.6/100</f>
        <v>502.08</v>
      </c>
      <c r="H201" s="293"/>
    </row>
    <row r="202" spans="1:8" ht="15">
      <c r="A202" s="102" t="s">
        <v>34</v>
      </c>
      <c r="B202" s="103"/>
      <c r="C202" s="71" t="s">
        <v>35</v>
      </c>
      <c r="D202" s="71"/>
      <c r="E202" s="230"/>
      <c r="F202" s="300">
        <f t="shared" si="8"/>
        <v>0</v>
      </c>
      <c r="G202" s="303"/>
      <c r="H202" s="293"/>
    </row>
    <row r="203" spans="1:8" ht="15">
      <c r="A203" s="100"/>
      <c r="B203" s="104" t="s">
        <v>33</v>
      </c>
      <c r="C203" s="51"/>
      <c r="D203" s="51"/>
      <c r="E203" s="229">
        <v>1850</v>
      </c>
      <c r="F203" s="321">
        <v>1940</v>
      </c>
      <c r="G203" s="303">
        <f>F203*104.6/100</f>
        <v>2029.24</v>
      </c>
      <c r="H203" s="293"/>
    </row>
    <row r="204" spans="1:8" ht="15">
      <c r="A204" s="102" t="s">
        <v>31</v>
      </c>
      <c r="B204" s="103"/>
      <c r="C204" s="71" t="s">
        <v>32</v>
      </c>
      <c r="D204" s="71"/>
      <c r="E204" s="230"/>
      <c r="F204" s="300">
        <f t="shared" si="8"/>
        <v>0</v>
      </c>
      <c r="G204" s="303"/>
      <c r="H204" s="293"/>
    </row>
    <row r="205" spans="1:8" ht="15">
      <c r="A205" s="99"/>
      <c r="B205" s="104" t="s">
        <v>30</v>
      </c>
      <c r="C205" s="51"/>
      <c r="D205" s="51"/>
      <c r="E205" s="229">
        <v>930</v>
      </c>
      <c r="F205" s="321">
        <v>980</v>
      </c>
      <c r="G205" s="303">
        <f>F205*104.6/100</f>
        <v>1025.08</v>
      </c>
      <c r="H205" s="293"/>
    </row>
    <row r="206" spans="1:8" ht="15">
      <c r="A206" s="99"/>
      <c r="B206" s="101"/>
      <c r="C206" s="44" t="s">
        <v>29</v>
      </c>
      <c r="D206" s="44"/>
      <c r="E206" s="230"/>
      <c r="F206" s="300">
        <f t="shared" si="8"/>
        <v>0</v>
      </c>
      <c r="G206" s="303"/>
      <c r="H206" s="293"/>
    </row>
    <row r="207" spans="1:8" ht="15">
      <c r="A207" s="102" t="s">
        <v>27</v>
      </c>
      <c r="B207" s="101"/>
      <c r="C207" s="44" t="s">
        <v>28</v>
      </c>
      <c r="D207" s="44"/>
      <c r="E207" s="230"/>
      <c r="F207" s="300">
        <f t="shared" si="8"/>
        <v>0</v>
      </c>
      <c r="G207" s="303"/>
      <c r="H207" s="293"/>
    </row>
    <row r="208" spans="1:8" ht="15">
      <c r="A208" s="99"/>
      <c r="B208" s="104" t="s">
        <v>26</v>
      </c>
      <c r="C208" s="51"/>
      <c r="D208" s="51"/>
      <c r="E208" s="229">
        <v>2630</v>
      </c>
      <c r="F208" s="321">
        <v>2770</v>
      </c>
      <c r="G208" s="303">
        <f>F208*104.6/100</f>
        <v>2897.42</v>
      </c>
      <c r="H208" s="293"/>
    </row>
    <row r="209" spans="1:8" ht="15">
      <c r="A209" s="100"/>
      <c r="B209" s="101"/>
      <c r="C209" s="44" t="s">
        <v>25</v>
      </c>
      <c r="D209" s="44"/>
      <c r="E209" s="230"/>
      <c r="F209" s="300">
        <f t="shared" si="8"/>
        <v>0</v>
      </c>
      <c r="G209" s="303"/>
      <c r="H209" s="293"/>
    </row>
    <row r="210" spans="1:8" ht="15">
      <c r="A210" s="102" t="s">
        <v>23</v>
      </c>
      <c r="B210" s="103"/>
      <c r="C210" s="71" t="s">
        <v>24</v>
      </c>
      <c r="D210" s="71"/>
      <c r="E210" s="230"/>
      <c r="F210" s="300">
        <f t="shared" si="8"/>
        <v>0</v>
      </c>
      <c r="G210" s="303"/>
      <c r="H210" s="293"/>
    </row>
    <row r="211" spans="1:8" ht="15">
      <c r="A211" s="100"/>
      <c r="B211" s="104" t="s">
        <v>22</v>
      </c>
      <c r="C211" s="51"/>
      <c r="D211" s="51"/>
      <c r="E211" s="229">
        <v>460</v>
      </c>
      <c r="F211" s="321">
        <v>480</v>
      </c>
      <c r="G211" s="303">
        <f>F211*104.6/100</f>
        <v>502.08</v>
      </c>
      <c r="H211" s="293"/>
    </row>
    <row r="212" spans="1:8" ht="15">
      <c r="A212" s="102" t="s">
        <v>20</v>
      </c>
      <c r="B212" s="103"/>
      <c r="C212" s="71" t="s">
        <v>21</v>
      </c>
      <c r="D212" s="71"/>
      <c r="E212" s="230"/>
      <c r="F212" s="300">
        <f t="shared" si="8"/>
        <v>0</v>
      </c>
      <c r="G212" s="303"/>
      <c r="H212" s="293"/>
    </row>
    <row r="213" spans="1:8" ht="15">
      <c r="A213" s="100"/>
      <c r="B213" s="104" t="s">
        <v>19</v>
      </c>
      <c r="C213" s="51"/>
      <c r="D213" s="51"/>
      <c r="E213" s="229">
        <v>370</v>
      </c>
      <c r="F213" s="321">
        <v>380</v>
      </c>
      <c r="G213" s="303">
        <f>F213*104.6/100</f>
        <v>397.48</v>
      </c>
      <c r="H213" s="293"/>
    </row>
    <row r="214" spans="1:8" ht="15">
      <c r="A214" s="102" t="s">
        <v>17</v>
      </c>
      <c r="B214" s="103"/>
      <c r="C214" s="71" t="s">
        <v>18</v>
      </c>
      <c r="D214" s="71"/>
      <c r="E214" s="230"/>
      <c r="F214" s="300">
        <f t="shared" si="8"/>
        <v>0</v>
      </c>
      <c r="G214" s="303"/>
      <c r="H214" s="293"/>
    </row>
    <row r="215" spans="1:8" ht="15">
      <c r="A215" s="99"/>
      <c r="B215" s="104" t="s">
        <v>12</v>
      </c>
      <c r="C215" s="51"/>
      <c r="D215" s="51"/>
      <c r="E215" s="229">
        <v>1850</v>
      </c>
      <c r="F215" s="321">
        <v>1940</v>
      </c>
      <c r="G215" s="303">
        <f>F215*104.6/100</f>
        <v>2029.24</v>
      </c>
      <c r="H215" s="293"/>
    </row>
    <row r="216" spans="1:8" ht="15">
      <c r="A216" s="99"/>
      <c r="B216" s="101"/>
      <c r="C216" s="44" t="s">
        <v>11</v>
      </c>
      <c r="D216" s="44"/>
      <c r="E216" s="230"/>
      <c r="F216" s="230"/>
      <c r="G216" s="303"/>
      <c r="H216" s="293"/>
    </row>
    <row r="217" spans="1:8" ht="15">
      <c r="A217" s="99"/>
      <c r="B217" s="101"/>
      <c r="C217" s="44" t="s">
        <v>10</v>
      </c>
      <c r="D217" s="44"/>
      <c r="E217" s="230"/>
      <c r="F217" s="230"/>
      <c r="G217" s="303"/>
      <c r="H217" s="293"/>
    </row>
    <row r="218" spans="1:8" ht="15">
      <c r="A218" s="100"/>
      <c r="B218" s="101"/>
      <c r="C218" s="44" t="s">
        <v>9</v>
      </c>
      <c r="D218" s="44"/>
      <c r="E218" s="230"/>
      <c r="F218" s="230"/>
      <c r="G218" s="303"/>
      <c r="H218" s="293"/>
    </row>
    <row r="219" spans="1:8" ht="15">
      <c r="A219" s="102" t="s">
        <v>7</v>
      </c>
      <c r="B219" s="103"/>
      <c r="C219" s="71" t="s">
        <v>8</v>
      </c>
      <c r="D219" s="71"/>
      <c r="E219" s="230"/>
      <c r="F219" s="230"/>
      <c r="G219" s="303"/>
      <c r="H219" s="293"/>
    </row>
    <row r="220" spans="1:8" ht="15">
      <c r="A220" s="99"/>
      <c r="B220" s="104" t="s">
        <v>6</v>
      </c>
      <c r="C220" s="51"/>
      <c r="D220" s="51"/>
      <c r="E220" s="229">
        <v>1580</v>
      </c>
      <c r="F220" s="229">
        <v>1660</v>
      </c>
      <c r="G220" s="303">
        <f>F220*104.6/100</f>
        <v>1736.36</v>
      </c>
      <c r="H220" s="293"/>
    </row>
    <row r="221" spans="1:8" ht="15">
      <c r="A221" s="99"/>
      <c r="B221" s="115"/>
      <c r="C221" s="44" t="s">
        <v>5</v>
      </c>
      <c r="D221" s="44"/>
      <c r="E221" s="230"/>
      <c r="F221" s="230"/>
      <c r="G221" s="230"/>
      <c r="H221" s="293"/>
    </row>
    <row r="222" spans="1:8" ht="15">
      <c r="A222" s="99"/>
      <c r="B222" s="115"/>
      <c r="C222" s="44" t="s">
        <v>4</v>
      </c>
      <c r="D222" s="44"/>
      <c r="E222" s="230"/>
      <c r="F222" s="230"/>
      <c r="G222" s="230"/>
      <c r="H222" s="293"/>
    </row>
    <row r="223" spans="1:8" ht="15">
      <c r="A223" s="99"/>
      <c r="B223" s="115"/>
      <c r="C223" s="44" t="s">
        <v>3</v>
      </c>
      <c r="D223" s="44"/>
      <c r="E223" s="230"/>
      <c r="F223" s="230"/>
      <c r="G223" s="230"/>
      <c r="H223" s="293"/>
    </row>
    <row r="224" spans="1:8" ht="15.75" thickBot="1">
      <c r="A224" s="105"/>
      <c r="B224" s="115"/>
      <c r="C224" s="44" t="s">
        <v>488</v>
      </c>
      <c r="D224" s="44"/>
      <c r="E224" s="230"/>
      <c r="F224" s="230"/>
      <c r="G224" s="230"/>
      <c r="H224" s="293"/>
    </row>
    <row r="225" spans="1:8" ht="15.75" thickBot="1">
      <c r="A225" s="4"/>
      <c r="B225" s="116"/>
      <c r="C225" s="45" t="s">
        <v>1</v>
      </c>
      <c r="D225" s="179"/>
      <c r="E225" s="250"/>
      <c r="F225" s="250"/>
      <c r="G225" s="250"/>
      <c r="H225" s="293"/>
    </row>
    <row r="226" spans="1:7" ht="15">
      <c r="A226" s="4"/>
      <c r="B226" s="28" t="s">
        <v>0</v>
      </c>
      <c r="C226" s="5"/>
      <c r="D226" s="43"/>
      <c r="E226" s="43"/>
      <c r="F226" s="43"/>
      <c r="G226" s="43"/>
    </row>
    <row r="230" ht="15">
      <c r="A230" s="233"/>
    </row>
    <row r="232" spans="1:4" ht="15">
      <c r="A232" s="232"/>
      <c r="B232" s="232"/>
      <c r="C232" s="232"/>
      <c r="D232" s="232"/>
    </row>
    <row r="233" spans="1:4" ht="15">
      <c r="A233" s="232"/>
      <c r="B233" s="232"/>
      <c r="C233" s="232"/>
      <c r="D233" s="232"/>
    </row>
    <row r="234" spans="1:4" ht="15">
      <c r="A234" s="232"/>
      <c r="B234" s="232"/>
      <c r="C234" s="232"/>
      <c r="D234" s="232"/>
    </row>
    <row r="236" ht="15">
      <c r="A236" s="233"/>
    </row>
    <row r="238" spans="1:3" ht="15">
      <c r="A238" s="232"/>
      <c r="B238" s="232"/>
      <c r="C238" s="232"/>
    </row>
    <row r="239" spans="1:3" ht="15">
      <c r="A239" s="232"/>
      <c r="B239" s="232"/>
      <c r="C239" s="232"/>
    </row>
    <row r="240" spans="1:4" ht="15">
      <c r="A240" s="232"/>
      <c r="B240" s="232"/>
      <c r="C240" s="232"/>
      <c r="D240" s="232"/>
    </row>
    <row r="241" spans="1:4" ht="15">
      <c r="A241" s="232"/>
      <c r="B241" s="232"/>
      <c r="C241" s="232"/>
      <c r="D241" s="232"/>
    </row>
  </sheetData>
  <sheetProtection/>
  <mergeCells count="7">
    <mergeCell ref="E12:E13"/>
    <mergeCell ref="G12:G13"/>
    <mergeCell ref="I11:I12"/>
    <mergeCell ref="B70:C70"/>
    <mergeCell ref="B126:G126"/>
    <mergeCell ref="D98:G98"/>
    <mergeCell ref="B98:C98"/>
  </mergeCells>
  <printOptions/>
  <pageMargins left="0.7" right="0.7" top="0.75" bottom="0.75" header="0.3" footer="0.3"/>
  <pageSetup horizontalDpi="600" verticalDpi="600" orientation="landscape" paperSize="9" scale="66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520"/>
  <sheetViews>
    <sheetView zoomScaleSheetLayoutView="100" workbookViewId="0" topLeftCell="A28">
      <selection activeCell="D6" sqref="D6"/>
    </sheetView>
  </sheetViews>
  <sheetFormatPr defaultColWidth="9.140625" defaultRowHeight="15"/>
  <cols>
    <col min="1" max="1" width="4.57421875" style="4" customWidth="1"/>
    <col min="2" max="2" width="44.8515625" style="5" customWidth="1"/>
    <col min="3" max="3" width="47.140625" style="5" customWidth="1"/>
    <col min="4" max="4" width="20.140625" style="5" customWidth="1"/>
    <col min="5" max="5" width="20.00390625" style="5" customWidth="1"/>
    <col min="6" max="6" width="19.421875" style="5" customWidth="1"/>
    <col min="7" max="7" width="20.57421875" style="5" customWidth="1"/>
    <col min="8" max="16384" width="9.140625" style="5" customWidth="1"/>
  </cols>
  <sheetData>
    <row r="2" spans="2:3" ht="24" thickBot="1">
      <c r="B2" s="5" t="s">
        <v>252</v>
      </c>
      <c r="C2" s="117" t="s">
        <v>442</v>
      </c>
    </row>
    <row r="3" spans="2:7" ht="45.75" customHeight="1" thickBot="1">
      <c r="B3" s="6" t="s">
        <v>247</v>
      </c>
      <c r="C3" s="7"/>
      <c r="D3" s="182" t="s">
        <v>441</v>
      </c>
      <c r="E3" s="182" t="s">
        <v>473</v>
      </c>
      <c r="F3" s="182" t="s">
        <v>474</v>
      </c>
      <c r="G3" s="182" t="s">
        <v>475</v>
      </c>
    </row>
    <row r="4" spans="2:7" ht="25.5">
      <c r="B4" s="8" t="s">
        <v>246</v>
      </c>
      <c r="C4" s="9"/>
      <c r="D4" s="183"/>
      <c r="E4" s="183"/>
      <c r="F4" s="183"/>
      <c r="G4" s="183"/>
    </row>
    <row r="5" spans="2:7" ht="15.75" thickBot="1">
      <c r="B5" s="10" t="s">
        <v>238</v>
      </c>
      <c r="C5" s="11"/>
      <c r="D5" s="182" t="s">
        <v>319</v>
      </c>
      <c r="E5" s="182" t="s">
        <v>319</v>
      </c>
      <c r="F5" s="182" t="s">
        <v>319</v>
      </c>
      <c r="G5" s="182" t="s">
        <v>319</v>
      </c>
    </row>
    <row r="6" spans="2:7" ht="12.75">
      <c r="B6" s="12" t="s">
        <v>316</v>
      </c>
      <c r="C6" s="13"/>
      <c r="D6" s="184" t="e">
        <f>#REF!*1.064</f>
        <v>#REF!</v>
      </c>
      <c r="E6" s="213">
        <v>0.0093</v>
      </c>
      <c r="F6" s="184">
        <f>E6*1.064</f>
        <v>0.0098952</v>
      </c>
      <c r="G6" s="184">
        <f>F6*1.064</f>
        <v>0.0105284928</v>
      </c>
    </row>
    <row r="7" spans="2:7" ht="12.75">
      <c r="B7" s="14" t="s">
        <v>312</v>
      </c>
      <c r="C7" s="15"/>
      <c r="D7" s="185">
        <v>1</v>
      </c>
      <c r="E7" s="185">
        <v>1</v>
      </c>
      <c r="F7" s="185">
        <v>1</v>
      </c>
      <c r="G7" s="185">
        <v>1</v>
      </c>
    </row>
    <row r="8" spans="2:7" ht="15">
      <c r="B8" s="16" t="s">
        <v>313</v>
      </c>
      <c r="C8" s="2"/>
      <c r="D8" s="185">
        <v>0.4</v>
      </c>
      <c r="E8" s="185">
        <v>0.4</v>
      </c>
      <c r="F8" s="185">
        <v>0.4</v>
      </c>
      <c r="G8" s="185">
        <v>0.4</v>
      </c>
    </row>
    <row r="9" spans="2:7" ht="12.75">
      <c r="B9" s="16" t="s">
        <v>310</v>
      </c>
      <c r="C9" s="2"/>
      <c r="D9" s="184" t="e">
        <f>#REF!*1.064</f>
        <v>#REF!</v>
      </c>
      <c r="E9" s="213">
        <v>0.0093</v>
      </c>
      <c r="F9" s="184">
        <f>E9*1.064</f>
        <v>0.0098952</v>
      </c>
      <c r="G9" s="184">
        <f>F9*1.064</f>
        <v>0.0105284928</v>
      </c>
    </row>
    <row r="10" spans="2:7" ht="12.75">
      <c r="B10" s="16" t="s">
        <v>311</v>
      </c>
      <c r="C10" s="2"/>
      <c r="D10" s="184" t="e">
        <f>#REF!*1.064</f>
        <v>#REF!</v>
      </c>
      <c r="E10" s="213">
        <v>0.0093</v>
      </c>
      <c r="F10" s="184">
        <f>E10*1.064</f>
        <v>0.0098952</v>
      </c>
      <c r="G10" s="184">
        <f>F10*1.064</f>
        <v>0.0105284928</v>
      </c>
    </row>
    <row r="11" spans="2:7" ht="15">
      <c r="B11" s="3" t="s">
        <v>317</v>
      </c>
      <c r="C11" s="2"/>
      <c r="D11" s="186"/>
      <c r="E11" s="183"/>
      <c r="F11" s="183"/>
      <c r="G11" s="183"/>
    </row>
    <row r="12" spans="2:7" ht="12.75">
      <c r="B12" s="1" t="s">
        <v>318</v>
      </c>
      <c r="C12" s="2"/>
      <c r="D12" s="187">
        <v>0.2</v>
      </c>
      <c r="E12" s="187">
        <v>0.2</v>
      </c>
      <c r="F12" s="187">
        <v>0.2</v>
      </c>
      <c r="G12" s="187">
        <v>0.2</v>
      </c>
    </row>
    <row r="13" spans="2:7" ht="15">
      <c r="B13" s="3" t="s">
        <v>301</v>
      </c>
      <c r="C13" s="2"/>
      <c r="D13" s="187"/>
      <c r="E13" s="183"/>
      <c r="F13" s="183"/>
      <c r="G13" s="183"/>
    </row>
    <row r="14" spans="2:7" ht="12.75">
      <c r="B14" s="1" t="s">
        <v>307</v>
      </c>
      <c r="C14" s="2"/>
      <c r="D14" s="184" t="e">
        <f>#REF!*1.064</f>
        <v>#REF!</v>
      </c>
      <c r="E14" s="213">
        <v>0.024</v>
      </c>
      <c r="F14" s="184">
        <f aca="true" t="shared" si="0" ref="F14:G16">E14*1.064</f>
        <v>0.025536000000000003</v>
      </c>
      <c r="G14" s="184">
        <f t="shared" si="0"/>
        <v>0.027170304000000006</v>
      </c>
    </row>
    <row r="15" spans="2:7" ht="12.75">
      <c r="B15" s="1" t="s">
        <v>308</v>
      </c>
      <c r="C15" s="2"/>
      <c r="D15" s="184" t="e">
        <f>#REF!*1.064</f>
        <v>#REF!</v>
      </c>
      <c r="E15" s="213">
        <v>0.0185</v>
      </c>
      <c r="F15" s="184">
        <f t="shared" si="0"/>
        <v>0.019684</v>
      </c>
      <c r="G15" s="184">
        <f t="shared" si="0"/>
        <v>0.020943776</v>
      </c>
    </row>
    <row r="16" spans="2:7" ht="12.75">
      <c r="B16" s="16" t="s">
        <v>309</v>
      </c>
      <c r="C16" s="2"/>
      <c r="D16" s="184" t="e">
        <f>#REF!*1.064</f>
        <v>#REF!</v>
      </c>
      <c r="E16" s="213">
        <v>0.0372</v>
      </c>
      <c r="F16" s="184">
        <f t="shared" si="0"/>
        <v>0.0395808</v>
      </c>
      <c r="G16" s="184">
        <f t="shared" si="0"/>
        <v>0.0421139712</v>
      </c>
    </row>
    <row r="17" spans="2:7" ht="15">
      <c r="B17" s="3" t="s">
        <v>237</v>
      </c>
      <c r="C17" s="2"/>
      <c r="D17" s="188"/>
      <c r="E17" s="183"/>
      <c r="F17" s="183"/>
      <c r="G17" s="183"/>
    </row>
    <row r="18" spans="2:7" ht="12.75">
      <c r="B18" s="1" t="s">
        <v>315</v>
      </c>
      <c r="C18" s="2"/>
      <c r="D18" s="184" t="e">
        <f>#REF!*1.064</f>
        <v>#REF!</v>
      </c>
      <c r="E18" s="213">
        <v>0.0185</v>
      </c>
      <c r="F18" s="184">
        <f>E18*1.064</f>
        <v>0.019684</v>
      </c>
      <c r="G18" s="184">
        <f>F18*1.064</f>
        <v>0.020943776</v>
      </c>
    </row>
    <row r="19" spans="2:7" ht="12.75">
      <c r="B19" s="1" t="s">
        <v>314</v>
      </c>
      <c r="C19" s="2"/>
      <c r="D19" s="187">
        <v>0.3</v>
      </c>
      <c r="E19" s="187">
        <v>0.3</v>
      </c>
      <c r="F19" s="187">
        <v>0.3</v>
      </c>
      <c r="G19" s="187">
        <v>0.3</v>
      </c>
    </row>
    <row r="20" spans="2:7" ht="12.75">
      <c r="B20" s="1"/>
      <c r="C20" s="2"/>
      <c r="D20" s="187"/>
      <c r="E20" s="183"/>
      <c r="F20" s="183"/>
      <c r="G20" s="183"/>
    </row>
    <row r="21" spans="2:7" ht="15">
      <c r="B21" s="3" t="s">
        <v>439</v>
      </c>
      <c r="C21" s="2"/>
      <c r="D21" s="184" t="e">
        <f>#REF!*1.064</f>
        <v>#REF!</v>
      </c>
      <c r="E21" s="213">
        <v>0.0185</v>
      </c>
      <c r="F21" s="184">
        <f>E21*1.064</f>
        <v>0.019684</v>
      </c>
      <c r="G21" s="184">
        <f>F21*1.064</f>
        <v>0.020943776</v>
      </c>
    </row>
    <row r="22" spans="2:7" ht="12.75">
      <c r="B22" s="17"/>
      <c r="C22" s="2"/>
      <c r="D22" s="188"/>
      <c r="E22" s="183"/>
      <c r="F22" s="183"/>
      <c r="G22" s="183"/>
    </row>
    <row r="23" spans="2:7" ht="15">
      <c r="B23" s="3" t="s">
        <v>293</v>
      </c>
      <c r="C23" s="2"/>
      <c r="D23" s="184" t="e">
        <f>#REF!*1.064</f>
        <v>#REF!</v>
      </c>
      <c r="E23" s="213">
        <v>0.0372</v>
      </c>
      <c r="F23" s="184">
        <f>E23*1.064</f>
        <v>0.0395808</v>
      </c>
      <c r="G23" s="184">
        <f>F23*1.064</f>
        <v>0.0421139712</v>
      </c>
    </row>
    <row r="24" spans="2:7" ht="12.75">
      <c r="B24" s="17"/>
      <c r="C24" s="2"/>
      <c r="D24" s="188"/>
      <c r="E24" s="183"/>
      <c r="F24" s="183"/>
      <c r="G24" s="183"/>
    </row>
    <row r="25" spans="2:7" ht="15">
      <c r="B25" s="3" t="s">
        <v>245</v>
      </c>
      <c r="C25" s="2"/>
      <c r="D25" s="184" t="e">
        <f>#REF!*1.064</f>
        <v>#REF!</v>
      </c>
      <c r="E25" s="213">
        <v>0.0372</v>
      </c>
      <c r="F25" s="184">
        <f>E25*1.064</f>
        <v>0.0395808</v>
      </c>
      <c r="G25" s="184">
        <f>F25*1.064</f>
        <v>0.0421139712</v>
      </c>
    </row>
    <row r="26" spans="2:7" ht="12.75">
      <c r="B26" s="17"/>
      <c r="C26" s="2"/>
      <c r="D26" s="188"/>
      <c r="E26" s="183"/>
      <c r="F26" s="183"/>
      <c r="G26" s="183"/>
    </row>
    <row r="27" spans="2:7" ht="15">
      <c r="B27" s="3" t="s">
        <v>244</v>
      </c>
      <c r="C27" s="2"/>
      <c r="D27" s="189" t="s">
        <v>242</v>
      </c>
      <c r="E27" s="189" t="s">
        <v>242</v>
      </c>
      <c r="F27" s="189" t="s">
        <v>242</v>
      </c>
      <c r="G27" s="189" t="s">
        <v>242</v>
      </c>
    </row>
    <row r="28" spans="2:7" ht="12.75">
      <c r="B28" s="17"/>
      <c r="C28" s="2"/>
      <c r="D28" s="186"/>
      <c r="E28" s="183"/>
      <c r="F28" s="183"/>
      <c r="G28" s="183"/>
    </row>
    <row r="29" spans="2:7" ht="15">
      <c r="B29" s="3" t="s">
        <v>292</v>
      </c>
      <c r="C29" s="2"/>
      <c r="D29" s="189" t="s">
        <v>242</v>
      </c>
      <c r="E29" s="189" t="s">
        <v>242</v>
      </c>
      <c r="F29" s="189" t="s">
        <v>242</v>
      </c>
      <c r="G29" s="189" t="s">
        <v>242</v>
      </c>
    </row>
    <row r="30" spans="2:7" ht="15">
      <c r="B30" s="3"/>
      <c r="C30" s="2"/>
      <c r="D30" s="186"/>
      <c r="E30" s="183"/>
      <c r="F30" s="183"/>
      <c r="G30" s="183"/>
    </row>
    <row r="31" spans="2:7" ht="15">
      <c r="B31" s="3" t="s">
        <v>296</v>
      </c>
      <c r="C31" s="2"/>
      <c r="D31" s="189" t="s">
        <v>242</v>
      </c>
      <c r="E31" s="189" t="s">
        <v>242</v>
      </c>
      <c r="F31" s="189" t="s">
        <v>242</v>
      </c>
      <c r="G31" s="189" t="s">
        <v>242</v>
      </c>
    </row>
    <row r="32" spans="2:7" ht="12.75">
      <c r="B32" s="17"/>
      <c r="C32" s="2"/>
      <c r="D32" s="189"/>
      <c r="E32" s="183"/>
      <c r="F32" s="183"/>
      <c r="G32" s="183"/>
    </row>
    <row r="33" spans="2:7" ht="15">
      <c r="B33" s="3" t="s">
        <v>243</v>
      </c>
      <c r="C33" s="2"/>
      <c r="D33" s="189" t="s">
        <v>242</v>
      </c>
      <c r="E33" s="189" t="s">
        <v>242</v>
      </c>
      <c r="F33" s="189" t="s">
        <v>242</v>
      </c>
      <c r="G33" s="189" t="s">
        <v>242</v>
      </c>
    </row>
    <row r="34" spans="2:7" ht="12.75">
      <c r="B34" s="17"/>
      <c r="C34" s="2"/>
      <c r="D34" s="189"/>
      <c r="E34" s="183"/>
      <c r="F34" s="183"/>
      <c r="G34" s="183"/>
    </row>
    <row r="35" spans="2:7" ht="15">
      <c r="B35" s="3" t="s">
        <v>302</v>
      </c>
      <c r="C35" s="2"/>
      <c r="D35" s="186"/>
      <c r="E35" s="183"/>
      <c r="F35" s="183"/>
      <c r="G35" s="183"/>
    </row>
    <row r="36" spans="2:7" ht="12.75">
      <c r="B36" s="16" t="s">
        <v>303</v>
      </c>
      <c r="C36" s="2"/>
      <c r="D36" s="184" t="e">
        <f>#REF!*1.064</f>
        <v>#REF!</v>
      </c>
      <c r="E36" s="213">
        <v>0.024</v>
      </c>
      <c r="F36" s="184">
        <f aca="true" t="shared" si="1" ref="F36:G39">E36*1.064</f>
        <v>0.025536000000000003</v>
      </c>
      <c r="G36" s="184">
        <f t="shared" si="1"/>
        <v>0.027170304000000006</v>
      </c>
    </row>
    <row r="37" spans="2:7" ht="12.75">
      <c r="B37" s="16" t="s">
        <v>304</v>
      </c>
      <c r="C37" s="2"/>
      <c r="D37" s="184" t="e">
        <f>#REF!*1.064</f>
        <v>#REF!</v>
      </c>
      <c r="E37" s="213">
        <v>0.0372</v>
      </c>
      <c r="F37" s="184">
        <f t="shared" si="1"/>
        <v>0.0395808</v>
      </c>
      <c r="G37" s="184">
        <f t="shared" si="1"/>
        <v>0.0421139712</v>
      </c>
    </row>
    <row r="38" spans="2:7" ht="12.75">
      <c r="B38" s="16" t="s">
        <v>305</v>
      </c>
      <c r="C38" s="2"/>
      <c r="D38" s="184" t="e">
        <f>#REF!*1.064</f>
        <v>#REF!</v>
      </c>
      <c r="E38" s="213">
        <v>0.0093</v>
      </c>
      <c r="F38" s="184">
        <f t="shared" si="1"/>
        <v>0.0098952</v>
      </c>
      <c r="G38" s="184">
        <f t="shared" si="1"/>
        <v>0.0105284928</v>
      </c>
    </row>
    <row r="39" spans="2:7" ht="12.75">
      <c r="B39" s="16" t="s">
        <v>306</v>
      </c>
      <c r="C39" s="2"/>
      <c r="D39" s="184" t="e">
        <f>#REF!*1.064</f>
        <v>#REF!</v>
      </c>
      <c r="E39" s="213">
        <v>0.0185</v>
      </c>
      <c r="F39" s="184">
        <f t="shared" si="1"/>
        <v>0.019684</v>
      </c>
      <c r="G39" s="184">
        <f t="shared" si="1"/>
        <v>0.020943776</v>
      </c>
    </row>
    <row r="40" spans="2:7" ht="12.75">
      <c r="B40" s="16" t="s">
        <v>251</v>
      </c>
      <c r="C40" s="2"/>
      <c r="D40" s="185">
        <v>0.5</v>
      </c>
      <c r="E40" s="185">
        <v>0.5</v>
      </c>
      <c r="F40" s="185">
        <v>0.5</v>
      </c>
      <c r="G40" s="185">
        <v>0.5</v>
      </c>
    </row>
    <row r="41" spans="2:7" ht="13.5" thickBot="1">
      <c r="B41" s="19" t="s">
        <v>250</v>
      </c>
      <c r="C41" s="72"/>
      <c r="D41" s="185">
        <v>0.5</v>
      </c>
      <c r="E41" s="185">
        <v>0.5</v>
      </c>
      <c r="F41" s="185">
        <v>0.5</v>
      </c>
      <c r="G41" s="185">
        <v>0.5</v>
      </c>
    </row>
    <row r="42" spans="2:7" ht="14.25">
      <c r="B42" s="21" t="s">
        <v>195</v>
      </c>
      <c r="C42" s="22" t="s">
        <v>295</v>
      </c>
      <c r="D42" s="190" t="e">
        <f>#REF!*1.064</f>
        <v>#REF!</v>
      </c>
      <c r="E42" s="190" t="e">
        <f aca="true" t="shared" si="2" ref="E42:E47">D42*1.064</f>
        <v>#REF!</v>
      </c>
      <c r="F42" s="190" t="e">
        <f aca="true" t="shared" si="3" ref="F42:G46">E42*1.064</f>
        <v>#REF!</v>
      </c>
      <c r="G42" s="190" t="e">
        <f t="shared" si="3"/>
        <v>#REF!</v>
      </c>
    </row>
    <row r="43" spans="2:7" ht="12.75">
      <c r="B43" s="23"/>
      <c r="C43" s="16" t="s">
        <v>241</v>
      </c>
      <c r="D43" s="190" t="e">
        <f>#REF!*1.064</f>
        <v>#REF!</v>
      </c>
      <c r="E43" s="190" t="e">
        <f t="shared" si="2"/>
        <v>#REF!</v>
      </c>
      <c r="F43" s="190" t="e">
        <f t="shared" si="3"/>
        <v>#REF!</v>
      </c>
      <c r="G43" s="190" t="e">
        <f t="shared" si="3"/>
        <v>#REF!</v>
      </c>
    </row>
    <row r="44" spans="2:7" ht="12.75">
      <c r="B44" s="23"/>
      <c r="C44" s="16" t="s">
        <v>240</v>
      </c>
      <c r="D44" s="190" t="e">
        <f>#REF!*1.064</f>
        <v>#REF!</v>
      </c>
      <c r="E44" s="190" t="e">
        <f t="shared" si="2"/>
        <v>#REF!</v>
      </c>
      <c r="F44" s="190" t="e">
        <f t="shared" si="3"/>
        <v>#REF!</v>
      </c>
      <c r="G44" s="190" t="e">
        <f t="shared" si="3"/>
        <v>#REF!</v>
      </c>
    </row>
    <row r="45" spans="2:7" ht="12.75">
      <c r="B45" s="23"/>
      <c r="C45" s="19" t="s">
        <v>239</v>
      </c>
      <c r="D45" s="190" t="e">
        <f>#REF!*1.064</f>
        <v>#REF!</v>
      </c>
      <c r="E45" s="190" t="e">
        <f t="shared" si="2"/>
        <v>#REF!</v>
      </c>
      <c r="F45" s="190" t="e">
        <f t="shared" si="3"/>
        <v>#REF!</v>
      </c>
      <c r="G45" s="190" t="e">
        <f t="shared" si="3"/>
        <v>#REF!</v>
      </c>
    </row>
    <row r="46" spans="2:7" ht="12.75">
      <c r="B46" s="23"/>
      <c r="C46" s="61" t="s">
        <v>437</v>
      </c>
      <c r="D46" s="190" t="e">
        <f>#REF!*1.064</f>
        <v>#REF!</v>
      </c>
      <c r="E46" s="190" t="e">
        <f t="shared" si="2"/>
        <v>#REF!</v>
      </c>
      <c r="F46" s="190" t="e">
        <f t="shared" si="3"/>
        <v>#REF!</v>
      </c>
      <c r="G46" s="190" t="e">
        <f t="shared" si="3"/>
        <v>#REF!</v>
      </c>
    </row>
    <row r="47" spans="2:7" ht="13.5" thickBot="1">
      <c r="B47" s="24"/>
      <c r="C47" s="24" t="s">
        <v>438</v>
      </c>
      <c r="D47" s="190" t="e">
        <f>#REF!*1.06</f>
        <v>#REF!</v>
      </c>
      <c r="E47" s="190" t="e">
        <f t="shared" si="2"/>
        <v>#REF!</v>
      </c>
      <c r="F47" s="190" t="e">
        <f>E47*1.064</f>
        <v>#REF!</v>
      </c>
      <c r="G47" s="190" t="e">
        <f>F47*1.064</f>
        <v>#REF!</v>
      </c>
    </row>
    <row r="48" spans="2:7" ht="12.75">
      <c r="B48" s="27" t="s">
        <v>294</v>
      </c>
      <c r="D48" s="190"/>
      <c r="E48" s="183"/>
      <c r="F48" s="183"/>
      <c r="G48" s="183"/>
    </row>
    <row r="49" spans="2:7" ht="45.75" customHeight="1" thickBot="1">
      <c r="B49" s="28" t="s">
        <v>0</v>
      </c>
      <c r="D49" s="183"/>
      <c r="E49" s="183"/>
      <c r="F49" s="183"/>
      <c r="G49" s="183"/>
    </row>
    <row r="50" spans="2:7" ht="45.75" thickBot="1">
      <c r="B50" s="29" t="s">
        <v>236</v>
      </c>
      <c r="C50" s="30"/>
      <c r="D50" s="182" t="s">
        <v>430</v>
      </c>
      <c r="E50" s="182" t="s">
        <v>473</v>
      </c>
      <c r="F50" s="182" t="s">
        <v>474</v>
      </c>
      <c r="G50" s="182" t="s">
        <v>475</v>
      </c>
    </row>
    <row r="51" spans="2:7" ht="12.75">
      <c r="B51" s="48" t="s">
        <v>234</v>
      </c>
      <c r="C51" s="51" t="s">
        <v>232</v>
      </c>
      <c r="D51" s="190" t="s">
        <v>332</v>
      </c>
      <c r="E51" s="190" t="s">
        <v>332</v>
      </c>
      <c r="F51" s="190" t="s">
        <v>332</v>
      </c>
      <c r="G51" s="190" t="s">
        <v>332</v>
      </c>
    </row>
    <row r="52" spans="2:7" ht="13.5" thickBot="1">
      <c r="B52" s="33" t="s">
        <v>235</v>
      </c>
      <c r="C52" s="118" t="s">
        <v>252</v>
      </c>
      <c r="D52" s="191" t="s">
        <v>252</v>
      </c>
      <c r="E52" s="183"/>
      <c r="F52" s="183"/>
      <c r="G52" s="183"/>
    </row>
    <row r="53" spans="2:7" ht="12.75">
      <c r="B53" s="32" t="s">
        <v>234</v>
      </c>
      <c r="C53" s="81" t="s">
        <v>232</v>
      </c>
      <c r="D53" s="190" t="s">
        <v>332</v>
      </c>
      <c r="E53" s="190" t="s">
        <v>332</v>
      </c>
      <c r="F53" s="190" t="s">
        <v>332</v>
      </c>
      <c r="G53" s="190" t="s">
        <v>332</v>
      </c>
    </row>
    <row r="54" spans="2:7" ht="13.5" thickBot="1">
      <c r="B54" s="33" t="s">
        <v>233</v>
      </c>
      <c r="C54" s="118" t="s">
        <v>252</v>
      </c>
      <c r="D54" s="192" t="s">
        <v>252</v>
      </c>
      <c r="E54" s="183"/>
      <c r="F54" s="183"/>
      <c r="G54" s="183"/>
    </row>
    <row r="55" spans="2:7" ht="13.5" thickBot="1">
      <c r="B55" s="31" t="s">
        <v>294</v>
      </c>
      <c r="C55" s="41"/>
      <c r="D55" s="193" t="s">
        <v>210</v>
      </c>
      <c r="E55" s="193" t="s">
        <v>210</v>
      </c>
      <c r="F55" s="193" t="s">
        <v>210</v>
      </c>
      <c r="G55" s="193" t="s">
        <v>210</v>
      </c>
    </row>
    <row r="56" spans="1:7" s="27" customFormat="1" ht="45.75" customHeight="1" thickBot="1">
      <c r="A56" s="53"/>
      <c r="B56" s="140" t="s">
        <v>0</v>
      </c>
      <c r="C56" s="41"/>
      <c r="D56" s="183"/>
      <c r="E56" s="194"/>
      <c r="F56" s="194"/>
      <c r="G56" s="194"/>
    </row>
    <row r="57" spans="2:7" ht="45.75" thickBot="1">
      <c r="B57" s="138" t="s">
        <v>231</v>
      </c>
      <c r="C57" s="139"/>
      <c r="D57" s="182" t="s">
        <v>431</v>
      </c>
      <c r="E57" s="182" t="s">
        <v>473</v>
      </c>
      <c r="F57" s="182" t="s">
        <v>474</v>
      </c>
      <c r="G57" s="182" t="s">
        <v>475</v>
      </c>
    </row>
    <row r="58" spans="2:7" ht="12.75">
      <c r="B58" s="48" t="s">
        <v>230</v>
      </c>
      <c r="C58" s="22" t="s">
        <v>253</v>
      </c>
      <c r="D58" s="183"/>
      <c r="E58" s="183"/>
      <c r="F58" s="183"/>
      <c r="G58" s="183"/>
    </row>
    <row r="59" spans="2:7" ht="13.5" thickBot="1">
      <c r="B59" s="50"/>
      <c r="C59" s="19" t="s">
        <v>229</v>
      </c>
      <c r="D59" s="195" t="s">
        <v>217</v>
      </c>
      <c r="E59" s="195" t="s">
        <v>217</v>
      </c>
      <c r="F59" s="195" t="s">
        <v>217</v>
      </c>
      <c r="G59" s="195" t="s">
        <v>217</v>
      </c>
    </row>
    <row r="60" spans="2:7" ht="12.75">
      <c r="B60" s="55" t="s">
        <v>252</v>
      </c>
      <c r="C60" s="43"/>
      <c r="D60" s="183"/>
      <c r="E60" s="183"/>
      <c r="F60" s="183"/>
      <c r="G60" s="183"/>
    </row>
    <row r="61" spans="2:7" ht="12.75">
      <c r="B61" s="33" t="s">
        <v>228</v>
      </c>
      <c r="C61" s="81" t="s">
        <v>289</v>
      </c>
      <c r="D61" s="196" t="e">
        <f>#REF!*1.1</f>
        <v>#REF!</v>
      </c>
      <c r="E61" s="196" t="e">
        <f>D61*1.1</f>
        <v>#REF!</v>
      </c>
      <c r="F61" s="196" t="e">
        <f aca="true" t="shared" si="4" ref="F61:G63">E61*1.1</f>
        <v>#REF!</v>
      </c>
      <c r="G61" s="196" t="e">
        <f t="shared" si="4"/>
        <v>#REF!</v>
      </c>
    </row>
    <row r="62" spans="2:7" ht="12.75">
      <c r="B62" s="65" t="s">
        <v>227</v>
      </c>
      <c r="C62" s="81" t="s">
        <v>290</v>
      </c>
      <c r="D62" s="196" t="e">
        <f>#REF!*1.1</f>
        <v>#REF!</v>
      </c>
      <c r="E62" s="196" t="e">
        <f>D62*1.1</f>
        <v>#REF!</v>
      </c>
      <c r="F62" s="196" t="e">
        <f t="shared" si="4"/>
        <v>#REF!</v>
      </c>
      <c r="G62" s="196" t="e">
        <f t="shared" si="4"/>
        <v>#REF!</v>
      </c>
    </row>
    <row r="63" spans="2:7" ht="12.75">
      <c r="B63" s="38"/>
      <c r="C63" s="81"/>
      <c r="D63" s="196"/>
      <c r="E63" s="183"/>
      <c r="F63" s="183"/>
      <c r="G63" s="196">
        <f t="shared" si="4"/>
        <v>0</v>
      </c>
    </row>
    <row r="64" spans="2:7" ht="12.75">
      <c r="B64" s="33" t="s">
        <v>348</v>
      </c>
      <c r="C64" s="81" t="s">
        <v>349</v>
      </c>
      <c r="D64" s="197" t="s">
        <v>217</v>
      </c>
      <c r="E64" s="197" t="s">
        <v>217</v>
      </c>
      <c r="F64" s="197" t="s">
        <v>217</v>
      </c>
      <c r="G64" s="197" t="s">
        <v>217</v>
      </c>
    </row>
    <row r="65" spans="2:7" ht="12.75">
      <c r="B65" s="33" t="s">
        <v>350</v>
      </c>
      <c r="C65" s="81" t="s">
        <v>354</v>
      </c>
      <c r="D65" s="196" t="e">
        <f>#REF!*1.1</f>
        <v>#REF!</v>
      </c>
      <c r="E65" s="196" t="e">
        <f>D65*1.1</f>
        <v>#REF!</v>
      </c>
      <c r="F65" s="196" t="e">
        <f aca="true" t="shared" si="5" ref="F65:G68">E65*1.1</f>
        <v>#REF!</v>
      </c>
      <c r="G65" s="196" t="e">
        <f t="shared" si="5"/>
        <v>#REF!</v>
      </c>
    </row>
    <row r="66" spans="2:7" ht="12.75">
      <c r="B66" s="38"/>
      <c r="C66" s="81" t="s">
        <v>353</v>
      </c>
      <c r="D66" s="196" t="e">
        <f>#REF!*1.1</f>
        <v>#REF!</v>
      </c>
      <c r="E66" s="196" t="e">
        <f>D66*1.1</f>
        <v>#REF!</v>
      </c>
      <c r="F66" s="196" t="e">
        <f t="shared" si="5"/>
        <v>#REF!</v>
      </c>
      <c r="G66" s="196" t="e">
        <f t="shared" si="5"/>
        <v>#REF!</v>
      </c>
    </row>
    <row r="67" spans="2:7" ht="13.5" thickBot="1">
      <c r="B67" s="38"/>
      <c r="C67" s="51" t="s">
        <v>352</v>
      </c>
      <c r="D67" s="196" t="e">
        <f>#REF!*1.1</f>
        <v>#REF!</v>
      </c>
      <c r="E67" s="196" t="e">
        <f>D67*1.1</f>
        <v>#REF!</v>
      </c>
      <c r="F67" s="196" t="e">
        <f t="shared" si="5"/>
        <v>#REF!</v>
      </c>
      <c r="G67" s="196" t="e">
        <f t="shared" si="5"/>
        <v>#REF!</v>
      </c>
    </row>
    <row r="68" spans="2:7" ht="12.75">
      <c r="B68" s="32" t="s">
        <v>226</v>
      </c>
      <c r="C68" s="120" t="s">
        <v>419</v>
      </c>
      <c r="D68" s="198" t="e">
        <f>#REF!*1.1</f>
        <v>#REF!</v>
      </c>
      <c r="E68" s="196" t="e">
        <f>D68*1.1</f>
        <v>#REF!</v>
      </c>
      <c r="F68" s="196" t="e">
        <f t="shared" si="5"/>
        <v>#REF!</v>
      </c>
      <c r="G68" s="196" t="e">
        <f t="shared" si="5"/>
        <v>#REF!</v>
      </c>
    </row>
    <row r="69" spans="2:7" ht="12.75">
      <c r="B69" s="33"/>
      <c r="C69" s="122"/>
      <c r="D69" s="198"/>
      <c r="E69" s="183"/>
      <c r="F69" s="183"/>
      <c r="G69" s="183"/>
    </row>
    <row r="70" spans="2:7" ht="12.75">
      <c r="B70" s="57" t="s">
        <v>351</v>
      </c>
      <c r="C70" s="81" t="s">
        <v>354</v>
      </c>
      <c r="D70" s="196" t="e">
        <f>#REF!*1.1</f>
        <v>#REF!</v>
      </c>
      <c r="E70" s="196" t="e">
        <f>D70*1.1</f>
        <v>#REF!</v>
      </c>
      <c r="F70" s="196" t="e">
        <f aca="true" t="shared" si="6" ref="F70:G72">E70*1.1</f>
        <v>#REF!</v>
      </c>
      <c r="G70" s="196" t="e">
        <f t="shared" si="6"/>
        <v>#REF!</v>
      </c>
    </row>
    <row r="71" spans="2:7" ht="12.75">
      <c r="B71" s="38"/>
      <c r="C71" s="81" t="s">
        <v>353</v>
      </c>
      <c r="D71" s="196" t="e">
        <f>#REF!*1.1</f>
        <v>#REF!</v>
      </c>
      <c r="E71" s="196" t="e">
        <f>D71*1.1</f>
        <v>#REF!</v>
      </c>
      <c r="F71" s="196" t="e">
        <f t="shared" si="6"/>
        <v>#REF!</v>
      </c>
      <c r="G71" s="196" t="e">
        <f t="shared" si="6"/>
        <v>#REF!</v>
      </c>
    </row>
    <row r="72" spans="2:7" ht="12.75">
      <c r="B72" s="123"/>
      <c r="C72" s="51" t="s">
        <v>352</v>
      </c>
      <c r="D72" s="196" t="e">
        <f>#REF!*1.1</f>
        <v>#REF!</v>
      </c>
      <c r="E72" s="196" t="e">
        <f>D72*1.1</f>
        <v>#REF!</v>
      </c>
      <c r="F72" s="196" t="e">
        <f t="shared" si="6"/>
        <v>#REF!</v>
      </c>
      <c r="G72" s="196" t="e">
        <f t="shared" si="6"/>
        <v>#REF!</v>
      </c>
    </row>
    <row r="73" spans="2:7" ht="13.5" thickBot="1">
      <c r="B73" s="162"/>
      <c r="C73" s="45"/>
      <c r="D73" s="196"/>
      <c r="E73" s="183"/>
      <c r="F73" s="183"/>
      <c r="G73" s="183"/>
    </row>
    <row r="74" spans="2:7" ht="12.75">
      <c r="B74" s="38"/>
      <c r="C74" s="44"/>
      <c r="D74" s="196"/>
      <c r="E74" s="183"/>
      <c r="F74" s="183"/>
      <c r="G74" s="183"/>
    </row>
    <row r="75" spans="2:7" ht="12.75">
      <c r="B75" s="81" t="s">
        <v>420</v>
      </c>
      <c r="C75" s="81" t="s">
        <v>423</v>
      </c>
      <c r="D75" s="190" t="e">
        <f>#REF!*1.1</f>
        <v>#REF!</v>
      </c>
      <c r="E75" s="190" t="e">
        <f>D75*1.1</f>
        <v>#REF!</v>
      </c>
      <c r="F75" s="190" t="e">
        <f>E75*1.1</f>
        <v>#REF!</v>
      </c>
      <c r="G75" s="190" t="e">
        <f>F75*1.1</f>
        <v>#REF!</v>
      </c>
    </row>
    <row r="76" spans="2:7" ht="12.75">
      <c r="B76" s="81"/>
      <c r="C76" s="81"/>
      <c r="D76" s="196"/>
      <c r="E76" s="183"/>
      <c r="F76" s="183"/>
      <c r="G76" s="183"/>
    </row>
    <row r="77" spans="2:7" ht="13.5" thickBot="1">
      <c r="B77" s="38"/>
      <c r="C77" s="44"/>
      <c r="D77" s="196"/>
      <c r="E77" s="183"/>
      <c r="F77" s="183"/>
      <c r="G77" s="183"/>
    </row>
    <row r="78" spans="2:7" ht="12.75">
      <c r="B78" s="58" t="s">
        <v>429</v>
      </c>
      <c r="C78" s="59" t="s">
        <v>224</v>
      </c>
      <c r="D78" s="196" t="e">
        <f>#REF!*1.1</f>
        <v>#REF!</v>
      </c>
      <c r="E78" s="196" t="e">
        <f>D78*1.1</f>
        <v>#REF!</v>
      </c>
      <c r="F78" s="196" t="e">
        <f aca="true" t="shared" si="7" ref="F78:G80">E78*1.1</f>
        <v>#REF!</v>
      </c>
      <c r="G78" s="196" t="e">
        <f t="shared" si="7"/>
        <v>#REF!</v>
      </c>
    </row>
    <row r="79" spans="2:7" ht="12.75">
      <c r="B79" s="60" t="s">
        <v>225</v>
      </c>
      <c r="C79" s="124" t="s">
        <v>291</v>
      </c>
      <c r="D79" s="196" t="e">
        <f>#REF!*1.1</f>
        <v>#REF!</v>
      </c>
      <c r="E79" s="196" t="e">
        <f>D79*1.1</f>
        <v>#REF!</v>
      </c>
      <c r="F79" s="196" t="e">
        <f t="shared" si="7"/>
        <v>#REF!</v>
      </c>
      <c r="G79" s="196" t="e">
        <f t="shared" si="7"/>
        <v>#REF!</v>
      </c>
    </row>
    <row r="80" spans="2:7" ht="12.75">
      <c r="B80" s="60"/>
      <c r="C80" s="51"/>
      <c r="D80" s="196"/>
      <c r="E80" s="196">
        <f>D80*1.1</f>
        <v>0</v>
      </c>
      <c r="F80" s="196">
        <f t="shared" si="7"/>
        <v>0</v>
      </c>
      <c r="G80" s="196">
        <f t="shared" si="7"/>
        <v>0</v>
      </c>
    </row>
    <row r="81" spans="2:7" ht="12.75">
      <c r="B81" s="33"/>
      <c r="C81" s="81"/>
      <c r="D81" s="196"/>
      <c r="E81" s="183"/>
      <c r="F81" s="183"/>
      <c r="G81" s="196"/>
    </row>
    <row r="82" spans="2:7" ht="12.75">
      <c r="B82" s="33" t="s">
        <v>347</v>
      </c>
      <c r="C82" s="81" t="s">
        <v>364</v>
      </c>
      <c r="D82" s="196" t="e">
        <f>#REF!*1.1</f>
        <v>#REF!</v>
      </c>
      <c r="E82" s="196" t="e">
        <f>D82*1.1</f>
        <v>#REF!</v>
      </c>
      <c r="F82" s="196" t="e">
        <f>E82*1.1</f>
        <v>#REF!</v>
      </c>
      <c r="G82" s="196" t="e">
        <f>F82*1.1</f>
        <v>#REF!</v>
      </c>
    </row>
    <row r="83" spans="2:7" ht="12.75">
      <c r="B83" s="33"/>
      <c r="C83" s="49" t="s">
        <v>252</v>
      </c>
      <c r="D83" s="196"/>
      <c r="E83" s="183"/>
      <c r="F83" s="183"/>
      <c r="G83" s="183"/>
    </row>
    <row r="84" spans="2:7" ht="12.75">
      <c r="B84" s="33" t="s">
        <v>411</v>
      </c>
      <c r="C84" s="124" t="s">
        <v>412</v>
      </c>
      <c r="D84" s="190" t="e">
        <f>#REF!*1.1</f>
        <v>#REF!</v>
      </c>
      <c r="E84" s="190" t="e">
        <f aca="true" t="shared" si="8" ref="E84:G85">D84*1.1</f>
        <v>#REF!</v>
      </c>
      <c r="F84" s="190" t="e">
        <f t="shared" si="8"/>
        <v>#REF!</v>
      </c>
      <c r="G84" s="190" t="e">
        <f t="shared" si="8"/>
        <v>#REF!</v>
      </c>
    </row>
    <row r="85" spans="2:7" ht="12.75">
      <c r="B85" s="33"/>
      <c r="C85" s="124" t="s">
        <v>413</v>
      </c>
      <c r="D85" s="190" t="e">
        <f>#REF!*1.1</f>
        <v>#REF!</v>
      </c>
      <c r="E85" s="190" t="e">
        <f t="shared" si="8"/>
        <v>#REF!</v>
      </c>
      <c r="F85" s="190" t="e">
        <f t="shared" si="8"/>
        <v>#REF!</v>
      </c>
      <c r="G85" s="190" t="e">
        <f t="shared" si="8"/>
        <v>#REF!</v>
      </c>
    </row>
    <row r="86" spans="2:7" ht="13.5" thickBot="1">
      <c r="B86" s="40"/>
      <c r="C86" s="62" t="s">
        <v>252</v>
      </c>
      <c r="D86" s="198" t="s">
        <v>252</v>
      </c>
      <c r="E86" s="183"/>
      <c r="F86" s="183"/>
      <c r="G86" s="183"/>
    </row>
    <row r="87" spans="2:7" ht="12.75">
      <c r="B87" s="66" t="s">
        <v>223</v>
      </c>
      <c r="C87" s="12" t="s">
        <v>382</v>
      </c>
      <c r="D87" s="196" t="e">
        <f>#REF!*1.1</f>
        <v>#REF!</v>
      </c>
      <c r="E87" s="196" t="e">
        <f>D87*1.1</f>
        <v>#REF!</v>
      </c>
      <c r="F87" s="196" t="e">
        <f aca="true" t="shared" si="9" ref="F87:G90">E87*1.1</f>
        <v>#REF!</v>
      </c>
      <c r="G87" s="196" t="e">
        <f t="shared" si="9"/>
        <v>#REF!</v>
      </c>
    </row>
    <row r="88" spans="2:7" ht="12.75">
      <c r="B88" s="64" t="s">
        <v>425</v>
      </c>
      <c r="C88" s="16" t="s">
        <v>383</v>
      </c>
      <c r="D88" s="196" t="e">
        <f>#REF!*1.1</f>
        <v>#REF!</v>
      </c>
      <c r="E88" s="196" t="e">
        <f>D88*1.1</f>
        <v>#REF!</v>
      </c>
      <c r="F88" s="196" t="e">
        <f t="shared" si="9"/>
        <v>#REF!</v>
      </c>
      <c r="G88" s="196" t="e">
        <f t="shared" si="9"/>
        <v>#REF!</v>
      </c>
    </row>
    <row r="89" spans="2:7" ht="12.75">
      <c r="B89" s="64" t="s">
        <v>427</v>
      </c>
      <c r="C89" s="16" t="s">
        <v>384</v>
      </c>
      <c r="D89" s="196" t="e">
        <f>#REF!*1.1</f>
        <v>#REF!</v>
      </c>
      <c r="E89" s="196" t="e">
        <f>D89*1.1</f>
        <v>#REF!</v>
      </c>
      <c r="F89" s="196" t="e">
        <f t="shared" si="9"/>
        <v>#REF!</v>
      </c>
      <c r="G89" s="196" t="e">
        <f t="shared" si="9"/>
        <v>#REF!</v>
      </c>
    </row>
    <row r="90" spans="2:7" ht="12.75">
      <c r="B90" s="64" t="s">
        <v>426</v>
      </c>
      <c r="C90" s="19" t="s">
        <v>385</v>
      </c>
      <c r="D90" s="196" t="e">
        <f>#REF!*1.1</f>
        <v>#REF!</v>
      </c>
      <c r="E90" s="196" t="e">
        <f>D90*1.1</f>
        <v>#REF!</v>
      </c>
      <c r="F90" s="196" t="e">
        <f t="shared" si="9"/>
        <v>#REF!</v>
      </c>
      <c r="G90" s="196" t="e">
        <f t="shared" si="9"/>
        <v>#REF!</v>
      </c>
    </row>
    <row r="91" spans="2:7" ht="13.5" thickBot="1">
      <c r="B91" s="52" t="s">
        <v>428</v>
      </c>
      <c r="C91" s="161" t="s">
        <v>252</v>
      </c>
      <c r="D91" s="199" t="s">
        <v>252</v>
      </c>
      <c r="E91" s="183"/>
      <c r="F91" s="183"/>
      <c r="G91" s="183"/>
    </row>
    <row r="92" spans="2:7" ht="12.75">
      <c r="B92" s="32" t="s">
        <v>415</v>
      </c>
      <c r="C92" s="56"/>
      <c r="D92" s="189"/>
      <c r="E92" s="183"/>
      <c r="F92" s="183"/>
      <c r="G92" s="183"/>
    </row>
    <row r="93" spans="2:7" ht="12.75">
      <c r="B93" s="33" t="s">
        <v>416</v>
      </c>
      <c r="C93" s="65" t="s">
        <v>224</v>
      </c>
      <c r="D93" s="196" t="e">
        <f>#REF!*1.1</f>
        <v>#REF!</v>
      </c>
      <c r="E93" s="196" t="e">
        <f>D93*1.1</f>
        <v>#REF!</v>
      </c>
      <c r="F93" s="196" t="e">
        <f aca="true" t="shared" si="10" ref="F93:G95">E93*1.1</f>
        <v>#REF!</v>
      </c>
      <c r="G93" s="196" t="e">
        <f>F93*1.1</f>
        <v>#REF!</v>
      </c>
    </row>
    <row r="94" spans="2:7" ht="12.75">
      <c r="B94" s="33"/>
      <c r="C94" s="81" t="s">
        <v>291</v>
      </c>
      <c r="D94" s="196" t="e">
        <f>#REF!*1.1</f>
        <v>#REF!</v>
      </c>
      <c r="E94" s="196" t="e">
        <f>D94*1.1</f>
        <v>#REF!</v>
      </c>
      <c r="F94" s="196" t="e">
        <f t="shared" si="10"/>
        <v>#REF!</v>
      </c>
      <c r="G94" s="196" t="e">
        <f>F94*1.1</f>
        <v>#REF!</v>
      </c>
    </row>
    <row r="95" spans="2:7" ht="12.75">
      <c r="B95" s="33"/>
      <c r="C95" s="118" t="s">
        <v>414</v>
      </c>
      <c r="D95" s="190" t="e">
        <f>#REF!*1.1</f>
        <v>#REF!</v>
      </c>
      <c r="E95" s="190" t="e">
        <f>D95*1.1</f>
        <v>#REF!</v>
      </c>
      <c r="F95" s="190" t="e">
        <f t="shared" si="10"/>
        <v>#REF!</v>
      </c>
      <c r="G95" s="190" t="e">
        <f t="shared" si="10"/>
        <v>#REF!</v>
      </c>
    </row>
    <row r="96" spans="2:7" ht="13.5" thickBot="1">
      <c r="B96" s="24"/>
      <c r="C96" s="160" t="s">
        <v>252</v>
      </c>
      <c r="D96" s="198" t="s">
        <v>252</v>
      </c>
      <c r="E96" s="183"/>
      <c r="F96" s="183"/>
      <c r="G96" s="183"/>
    </row>
    <row r="97" spans="2:7" ht="13.5" thickBot="1">
      <c r="B97" s="48" t="s">
        <v>222</v>
      </c>
      <c r="C97" s="36" t="s">
        <v>221</v>
      </c>
      <c r="D97" s="193" t="e">
        <f>#REF!*1.1</f>
        <v>#REF!</v>
      </c>
      <c r="E97" s="193" t="e">
        <f>D97*1.1</f>
        <v>#REF!</v>
      </c>
      <c r="F97" s="193" t="e">
        <f>E97*1.1</f>
        <v>#REF!</v>
      </c>
      <c r="G97" s="193" t="e">
        <f>F97*1.1</f>
        <v>#REF!</v>
      </c>
    </row>
    <row r="98" spans="2:7" ht="12.75">
      <c r="B98" s="63" t="s">
        <v>220</v>
      </c>
      <c r="C98" s="37"/>
      <c r="D98" s="183"/>
      <c r="E98" s="183"/>
      <c r="F98" s="183"/>
      <c r="G98" s="183"/>
    </row>
    <row r="99" spans="2:7" ht="12.75">
      <c r="B99" s="60" t="s">
        <v>219</v>
      </c>
      <c r="C99" s="61" t="s">
        <v>218</v>
      </c>
      <c r="D99" s="193" t="s">
        <v>217</v>
      </c>
      <c r="E99" s="193" t="s">
        <v>217</v>
      </c>
      <c r="F99" s="193" t="s">
        <v>217</v>
      </c>
      <c r="G99" s="193" t="s">
        <v>217</v>
      </c>
    </row>
    <row r="100" spans="2:7" ht="12.75">
      <c r="B100" s="60" t="s">
        <v>216</v>
      </c>
      <c r="C100" s="81" t="s">
        <v>340</v>
      </c>
      <c r="D100" s="196" t="e">
        <f>#REF!*1.1</f>
        <v>#REF!</v>
      </c>
      <c r="E100" s="196" t="e">
        <f>D100*1.1</f>
        <v>#REF!</v>
      </c>
      <c r="F100" s="196" t="e">
        <f>E100*1.1</f>
        <v>#REF!</v>
      </c>
      <c r="G100" s="196" t="e">
        <f>F100*1.1</f>
        <v>#REF!</v>
      </c>
    </row>
    <row r="101" spans="2:7" ht="13.5" thickBot="1">
      <c r="B101" s="119" t="s">
        <v>215</v>
      </c>
      <c r="C101" s="157" t="s">
        <v>424</v>
      </c>
      <c r="D101" s="196" t="e">
        <f>+#REF!*1.1</f>
        <v>#REF!</v>
      </c>
      <c r="E101" s="196" t="e">
        <f>+D101*1.1</f>
        <v>#REF!</v>
      </c>
      <c r="F101" s="196" t="e">
        <f>+E101*1.1</f>
        <v>#REF!</v>
      </c>
      <c r="G101" s="196" t="e">
        <f>+F101*1.1</f>
        <v>#REF!</v>
      </c>
    </row>
    <row r="102" spans="2:7" ht="13.5" thickBot="1">
      <c r="B102" s="67"/>
      <c r="C102" s="45"/>
      <c r="D102" s="190"/>
      <c r="E102" s="183"/>
      <c r="F102" s="183"/>
      <c r="G102" s="183"/>
    </row>
    <row r="103" spans="2:7" ht="12.75">
      <c r="B103" s="66" t="s">
        <v>214</v>
      </c>
      <c r="C103" s="15" t="s">
        <v>298</v>
      </c>
      <c r="D103" s="196" t="e">
        <f>+#REF!*1.1</f>
        <v>#REF!</v>
      </c>
      <c r="E103" s="196" t="e">
        <f aca="true" t="shared" si="11" ref="E103:G104">+D103*1.1</f>
        <v>#REF!</v>
      </c>
      <c r="F103" s="196" t="e">
        <f t="shared" si="11"/>
        <v>#REF!</v>
      </c>
      <c r="G103" s="196" t="e">
        <f t="shared" si="11"/>
        <v>#REF!</v>
      </c>
    </row>
    <row r="104" spans="2:7" ht="13.5" thickBot="1">
      <c r="B104" s="67" t="s">
        <v>299</v>
      </c>
      <c r="C104" s="20" t="s">
        <v>297</v>
      </c>
      <c r="D104" s="196" t="e">
        <f>+#REF!*1.1</f>
        <v>#REF!</v>
      </c>
      <c r="E104" s="196" t="e">
        <f t="shared" si="11"/>
        <v>#REF!</v>
      </c>
      <c r="F104" s="196" t="e">
        <f t="shared" si="11"/>
        <v>#REF!</v>
      </c>
      <c r="G104" s="196" t="e">
        <f t="shared" si="11"/>
        <v>#REF!</v>
      </c>
    </row>
    <row r="105" spans="2:7" ht="13.5" thickBot="1">
      <c r="B105" s="68" t="s">
        <v>213</v>
      </c>
      <c r="C105" s="39"/>
      <c r="D105" s="183" t="s">
        <v>212</v>
      </c>
      <c r="E105" s="183" t="s">
        <v>212</v>
      </c>
      <c r="F105" s="183" t="s">
        <v>212</v>
      </c>
      <c r="G105" s="183" t="s">
        <v>212</v>
      </c>
    </row>
    <row r="106" spans="2:7" ht="12.75">
      <c r="B106" s="58"/>
      <c r="C106" s="43"/>
      <c r="D106" s="183"/>
      <c r="E106" s="183"/>
      <c r="F106" s="183"/>
      <c r="G106" s="183"/>
    </row>
    <row r="107" spans="2:7" ht="12.75">
      <c r="B107" s="47" t="s">
        <v>417</v>
      </c>
      <c r="C107" s="34" t="s">
        <v>418</v>
      </c>
      <c r="D107" s="196" t="e">
        <f>+#REF!*1.1</f>
        <v>#REF!</v>
      </c>
      <c r="E107" s="196" t="e">
        <f aca="true" t="shared" si="12" ref="E107:E112">+D107*1.1</f>
        <v>#REF!</v>
      </c>
      <c r="F107" s="196" t="e">
        <f aca="true" t="shared" si="13" ref="F107:G112">+E107*1.1</f>
        <v>#REF!</v>
      </c>
      <c r="G107" s="196" t="e">
        <f>+F107*1.1</f>
        <v>#REF!</v>
      </c>
    </row>
    <row r="108" spans="2:7" ht="12.75">
      <c r="B108" s="47"/>
      <c r="C108" s="34"/>
      <c r="D108" s="196" t="e">
        <f>+#REF!*1.1</f>
        <v>#REF!</v>
      </c>
      <c r="E108" s="196" t="e">
        <f t="shared" si="12"/>
        <v>#REF!</v>
      </c>
      <c r="F108" s="196" t="e">
        <f t="shared" si="13"/>
        <v>#REF!</v>
      </c>
      <c r="G108" s="196" t="e">
        <f>+F108*1.1</f>
        <v>#REF!</v>
      </c>
    </row>
    <row r="109" spans="2:7" ht="12.75">
      <c r="B109" s="47" t="s">
        <v>341</v>
      </c>
      <c r="C109" s="34" t="s">
        <v>342</v>
      </c>
      <c r="D109" s="196" t="e">
        <f>+#REF!*1.1</f>
        <v>#REF!</v>
      </c>
      <c r="E109" s="196" t="e">
        <f t="shared" si="12"/>
        <v>#REF!</v>
      </c>
      <c r="F109" s="196" t="e">
        <f t="shared" si="13"/>
        <v>#REF!</v>
      </c>
      <c r="G109" s="196" t="e">
        <f t="shared" si="13"/>
        <v>#REF!</v>
      </c>
    </row>
    <row r="110" spans="2:7" ht="12.75">
      <c r="B110" s="47"/>
      <c r="C110" s="34" t="s">
        <v>343</v>
      </c>
      <c r="D110" s="196" t="e">
        <f>+#REF!*1.1</f>
        <v>#REF!</v>
      </c>
      <c r="E110" s="196" t="e">
        <f t="shared" si="12"/>
        <v>#REF!</v>
      </c>
      <c r="F110" s="196" t="e">
        <f t="shared" si="13"/>
        <v>#REF!</v>
      </c>
      <c r="G110" s="196" t="e">
        <f t="shared" si="13"/>
        <v>#REF!</v>
      </c>
    </row>
    <row r="111" spans="2:7" ht="13.5" thickBot="1">
      <c r="B111" s="119"/>
      <c r="C111" s="41" t="s">
        <v>344</v>
      </c>
      <c r="D111" s="196" t="e">
        <f>+#REF!*1.1</f>
        <v>#REF!</v>
      </c>
      <c r="E111" s="196" t="e">
        <f t="shared" si="12"/>
        <v>#REF!</v>
      </c>
      <c r="F111" s="196" t="e">
        <f t="shared" si="13"/>
        <v>#REF!</v>
      </c>
      <c r="G111" s="196" t="e">
        <f t="shared" si="13"/>
        <v>#REF!</v>
      </c>
    </row>
    <row r="112" spans="2:7" ht="13.5" thickBot="1">
      <c r="B112" s="119" t="s">
        <v>345</v>
      </c>
      <c r="C112" s="41" t="s">
        <v>346</v>
      </c>
      <c r="D112" s="196" t="e">
        <f>+#REF!*1.1</f>
        <v>#REF!</v>
      </c>
      <c r="E112" s="196" t="e">
        <f t="shared" si="12"/>
        <v>#REF!</v>
      </c>
      <c r="F112" s="196" t="e">
        <f t="shared" si="13"/>
        <v>#REF!</v>
      </c>
      <c r="G112" s="196" t="e">
        <f t="shared" si="13"/>
        <v>#REF!</v>
      </c>
    </row>
    <row r="113" spans="2:7" ht="13.5" thickBot="1">
      <c r="B113" s="119"/>
      <c r="C113" s="41"/>
      <c r="D113" s="196"/>
      <c r="E113" s="183"/>
      <c r="F113" s="183"/>
      <c r="G113" s="183"/>
    </row>
    <row r="114" spans="2:7" ht="13.5" thickBot="1">
      <c r="B114" s="31" t="s">
        <v>211</v>
      </c>
      <c r="C114" s="39"/>
      <c r="D114" s="193" t="s">
        <v>210</v>
      </c>
      <c r="E114" s="193" t="s">
        <v>210</v>
      </c>
      <c r="F114" s="193" t="s">
        <v>210</v>
      </c>
      <c r="G114" s="193" t="s">
        <v>210</v>
      </c>
    </row>
    <row r="115" spans="1:7" s="27" customFormat="1" ht="45.75" customHeight="1" thickBot="1">
      <c r="A115" s="53"/>
      <c r="B115" s="28" t="s">
        <v>0</v>
      </c>
      <c r="C115" s="5"/>
      <c r="D115" s="183"/>
      <c r="E115" s="194"/>
      <c r="F115" s="194"/>
      <c r="G115" s="194"/>
    </row>
    <row r="116" spans="2:7" ht="45.75" thickBot="1">
      <c r="B116" s="42" t="s">
        <v>209</v>
      </c>
      <c r="C116" s="54"/>
      <c r="D116" s="182" t="s">
        <v>431</v>
      </c>
      <c r="E116" s="182" t="s">
        <v>473</v>
      </c>
      <c r="F116" s="182" t="s">
        <v>474</v>
      </c>
      <c r="G116" s="182" t="s">
        <v>475</v>
      </c>
    </row>
    <row r="117" spans="2:7" ht="12.75">
      <c r="B117" s="35" t="s">
        <v>208</v>
      </c>
      <c r="C117" s="13"/>
      <c r="D117" s="190" t="e">
        <f>#REF!*1.1</f>
        <v>#REF!</v>
      </c>
      <c r="E117" s="190" t="e">
        <f aca="true" t="shared" si="14" ref="E117:G118">D117*1.1</f>
        <v>#REF!</v>
      </c>
      <c r="F117" s="190" t="e">
        <f t="shared" si="14"/>
        <v>#REF!</v>
      </c>
      <c r="G117" s="190" t="e">
        <f t="shared" si="14"/>
        <v>#REF!</v>
      </c>
    </row>
    <row r="118" spans="2:7" ht="12.75">
      <c r="B118" s="16" t="s">
        <v>207</v>
      </c>
      <c r="C118" s="2"/>
      <c r="D118" s="190" t="e">
        <f>#REF!*1.1</f>
        <v>#REF!</v>
      </c>
      <c r="E118" s="190" t="e">
        <f t="shared" si="14"/>
        <v>#REF!</v>
      </c>
      <c r="F118" s="190" t="e">
        <f t="shared" si="14"/>
        <v>#REF!</v>
      </c>
      <c r="G118" s="190" t="e">
        <f t="shared" si="14"/>
        <v>#REF!</v>
      </c>
    </row>
    <row r="119" spans="2:7" ht="12.75">
      <c r="B119" s="16"/>
      <c r="C119" s="2"/>
      <c r="D119" s="190"/>
      <c r="E119" s="183"/>
      <c r="F119" s="183"/>
      <c r="G119" s="183"/>
    </row>
    <row r="120" spans="2:7" ht="12.75">
      <c r="B120" s="16" t="s">
        <v>206</v>
      </c>
      <c r="C120" s="2"/>
      <c r="D120" s="190" t="e">
        <f>#REF!*1.1</f>
        <v>#REF!</v>
      </c>
      <c r="E120" s="190" t="e">
        <f aca="true" t="shared" si="15" ref="E120:G121">D120*1.1</f>
        <v>#REF!</v>
      </c>
      <c r="F120" s="190" t="e">
        <f t="shared" si="15"/>
        <v>#REF!</v>
      </c>
      <c r="G120" s="190" t="e">
        <f t="shared" si="15"/>
        <v>#REF!</v>
      </c>
    </row>
    <row r="121" spans="2:7" ht="12.75">
      <c r="B121" s="16" t="s">
        <v>205</v>
      </c>
      <c r="C121" s="2"/>
      <c r="D121" s="190" t="e">
        <f>#REF!*1.1</f>
        <v>#REF!</v>
      </c>
      <c r="E121" s="190" t="e">
        <f t="shared" si="15"/>
        <v>#REF!</v>
      </c>
      <c r="F121" s="190" t="e">
        <f t="shared" si="15"/>
        <v>#REF!</v>
      </c>
      <c r="G121" s="190" t="e">
        <f t="shared" si="15"/>
        <v>#REF!</v>
      </c>
    </row>
    <row r="122" spans="2:7" ht="12.75">
      <c r="B122" s="16"/>
      <c r="C122" s="2"/>
      <c r="D122" s="190"/>
      <c r="E122" s="183"/>
      <c r="F122" s="183"/>
      <c r="G122" s="183"/>
    </row>
    <row r="123" spans="2:7" ht="12.75">
      <c r="B123" s="16" t="s">
        <v>204</v>
      </c>
      <c r="C123" s="2"/>
      <c r="D123" s="190" t="e">
        <f>#REF!*1.1</f>
        <v>#REF!</v>
      </c>
      <c r="E123" s="190" t="e">
        <f aca="true" t="shared" si="16" ref="E123:G124">D123*1.1</f>
        <v>#REF!</v>
      </c>
      <c r="F123" s="190" t="e">
        <f t="shared" si="16"/>
        <v>#REF!</v>
      </c>
      <c r="G123" s="190" t="e">
        <f t="shared" si="16"/>
        <v>#REF!</v>
      </c>
    </row>
    <row r="124" spans="2:7" ht="12.75">
      <c r="B124" s="16" t="s">
        <v>203</v>
      </c>
      <c r="C124" s="2"/>
      <c r="D124" s="190" t="e">
        <f>#REF!*1.1</f>
        <v>#REF!</v>
      </c>
      <c r="E124" s="190" t="e">
        <f t="shared" si="16"/>
        <v>#REF!</v>
      </c>
      <c r="F124" s="190" t="e">
        <f t="shared" si="16"/>
        <v>#REF!</v>
      </c>
      <c r="G124" s="190" t="e">
        <f t="shared" si="16"/>
        <v>#REF!</v>
      </c>
    </row>
    <row r="125" spans="2:7" ht="12.75">
      <c r="B125" s="16"/>
      <c r="C125" s="2"/>
      <c r="D125" s="190"/>
      <c r="E125" s="183"/>
      <c r="F125" s="183"/>
      <c r="G125" s="183"/>
    </row>
    <row r="126" spans="2:7" ht="12.75">
      <c r="B126" s="16" t="s">
        <v>202</v>
      </c>
      <c r="C126" s="2"/>
      <c r="D126" s="190" t="e">
        <f>#REF!*1.1</f>
        <v>#REF!</v>
      </c>
      <c r="E126" s="190" t="e">
        <f aca="true" t="shared" si="17" ref="E126:G127">D126*1.1</f>
        <v>#REF!</v>
      </c>
      <c r="F126" s="190" t="e">
        <f t="shared" si="17"/>
        <v>#REF!</v>
      </c>
      <c r="G126" s="190" t="e">
        <f t="shared" si="17"/>
        <v>#REF!</v>
      </c>
    </row>
    <row r="127" spans="2:7" ht="12.75">
      <c r="B127" s="16" t="s">
        <v>201</v>
      </c>
      <c r="C127" s="2"/>
      <c r="D127" s="190" t="e">
        <f>#REF!*1.1</f>
        <v>#REF!</v>
      </c>
      <c r="E127" s="190" t="e">
        <f t="shared" si="17"/>
        <v>#REF!</v>
      </c>
      <c r="F127" s="190" t="e">
        <f t="shared" si="17"/>
        <v>#REF!</v>
      </c>
      <c r="G127" s="190" t="e">
        <f t="shared" si="17"/>
        <v>#REF!</v>
      </c>
    </row>
    <row r="128" spans="2:7" ht="12.75">
      <c r="B128" s="23"/>
      <c r="D128" s="190"/>
      <c r="E128" s="183"/>
      <c r="F128" s="183"/>
      <c r="G128" s="183"/>
    </row>
    <row r="129" spans="2:7" ht="13.5" customHeight="1">
      <c r="B129" s="61" t="s">
        <v>200</v>
      </c>
      <c r="C129" s="61"/>
      <c r="D129" s="183"/>
      <c r="E129" s="183"/>
      <c r="F129" s="183"/>
      <c r="G129" s="183"/>
    </row>
    <row r="130" spans="1:7" s="27" customFormat="1" ht="13.5" thickBot="1">
      <c r="A130" s="53"/>
      <c r="B130" s="28" t="s">
        <v>0</v>
      </c>
      <c r="C130" s="5"/>
      <c r="D130" s="183"/>
      <c r="E130" s="194"/>
      <c r="F130" s="194"/>
      <c r="G130" s="194"/>
    </row>
    <row r="131" spans="2:7" ht="45.75" thickBot="1">
      <c r="B131" s="42" t="s">
        <v>199</v>
      </c>
      <c r="C131" s="54"/>
      <c r="D131" s="182" t="s">
        <v>431</v>
      </c>
      <c r="E131" s="183"/>
      <c r="F131" s="183"/>
      <c r="G131" s="183"/>
    </row>
    <row r="132" spans="2:7" ht="12.75">
      <c r="B132" s="33" t="s">
        <v>198</v>
      </c>
      <c r="C132" s="136" t="s">
        <v>197</v>
      </c>
      <c r="D132" s="196" t="e">
        <f>+#REF!*1.1</f>
        <v>#REF!</v>
      </c>
      <c r="E132" s="196" t="e">
        <f>+D132*1.1</f>
        <v>#REF!</v>
      </c>
      <c r="F132" s="196" t="e">
        <f aca="true" t="shared" si="18" ref="F132:G136">+E132*1.1</f>
        <v>#REF!</v>
      </c>
      <c r="G132" s="196" t="e">
        <f t="shared" si="18"/>
        <v>#REF!</v>
      </c>
    </row>
    <row r="133" spans="2:7" ht="12.75">
      <c r="B133" s="23"/>
      <c r="C133" s="34" t="s">
        <v>196</v>
      </c>
      <c r="D133" s="196" t="e">
        <f>+#REF!*1.1</f>
        <v>#REF!</v>
      </c>
      <c r="E133" s="196" t="e">
        <f>+D133*1.1</f>
        <v>#REF!</v>
      </c>
      <c r="F133" s="196" t="e">
        <f t="shared" si="18"/>
        <v>#REF!</v>
      </c>
      <c r="G133" s="196" t="e">
        <f t="shared" si="18"/>
        <v>#REF!</v>
      </c>
    </row>
    <row r="134" spans="2:7" ht="12.75">
      <c r="B134" s="23"/>
      <c r="C134" s="34" t="s">
        <v>195</v>
      </c>
      <c r="D134" s="196" t="e">
        <f>+#REF!*1.1</f>
        <v>#REF!</v>
      </c>
      <c r="E134" s="196" t="e">
        <f>+D134*1.1</f>
        <v>#REF!</v>
      </c>
      <c r="F134" s="196" t="e">
        <f t="shared" si="18"/>
        <v>#REF!</v>
      </c>
      <c r="G134" s="196" t="e">
        <f t="shared" si="18"/>
        <v>#REF!</v>
      </c>
    </row>
    <row r="135" spans="2:7" ht="12.75">
      <c r="B135" s="23"/>
      <c r="C135" s="34" t="s">
        <v>248</v>
      </c>
      <c r="D135" s="196" t="e">
        <f>+#REF!*1.1</f>
        <v>#REF!</v>
      </c>
      <c r="E135" s="196" t="e">
        <f>+D135*1.1</f>
        <v>#REF!</v>
      </c>
      <c r="F135" s="196" t="e">
        <f t="shared" si="18"/>
        <v>#REF!</v>
      </c>
      <c r="G135" s="196" t="e">
        <f t="shared" si="18"/>
        <v>#REF!</v>
      </c>
    </row>
    <row r="136" spans="2:7" ht="12.75">
      <c r="B136" s="23"/>
      <c r="C136" s="34" t="s">
        <v>249</v>
      </c>
      <c r="D136" s="196" t="e">
        <f>+#REF!*1.1</f>
        <v>#REF!</v>
      </c>
      <c r="E136" s="196" t="e">
        <f>+D136*1.1</f>
        <v>#REF!</v>
      </c>
      <c r="F136" s="196" t="e">
        <f t="shared" si="18"/>
        <v>#REF!</v>
      </c>
      <c r="G136" s="196" t="e">
        <f t="shared" si="18"/>
        <v>#REF!</v>
      </c>
    </row>
    <row r="137" spans="2:7" ht="12.75">
      <c r="B137" s="23"/>
      <c r="C137" s="34"/>
      <c r="D137" s="196"/>
      <c r="E137" s="183"/>
      <c r="F137" s="183"/>
      <c r="G137" s="183"/>
    </row>
    <row r="138" spans="2:7" ht="12.75">
      <c r="B138" s="126" t="s">
        <v>365</v>
      </c>
      <c r="C138" s="34" t="s">
        <v>194</v>
      </c>
      <c r="D138" s="196" t="e">
        <f>+#REF!*1.1</f>
        <v>#REF!</v>
      </c>
      <c r="E138" s="196" t="e">
        <f>+D138*1.1</f>
        <v>#REF!</v>
      </c>
      <c r="F138" s="196" t="e">
        <f>+E138*1.1</f>
        <v>#REF!</v>
      </c>
      <c r="G138" s="196" t="e">
        <f>+F138*1.1</f>
        <v>#REF!</v>
      </c>
    </row>
    <row r="139" spans="2:7" ht="12.75">
      <c r="B139" s="127"/>
      <c r="D139" s="196"/>
      <c r="E139" s="183"/>
      <c r="F139" s="183"/>
      <c r="G139" s="183"/>
    </row>
    <row r="140" spans="1:7" s="69" customFormat="1" ht="12.75">
      <c r="A140" s="4"/>
      <c r="B140" s="61" t="s">
        <v>152</v>
      </c>
      <c r="C140" s="5"/>
      <c r="D140" s="196" t="e">
        <f>+#REF!*1.1</f>
        <v>#REF!</v>
      </c>
      <c r="E140" s="196" t="e">
        <f aca="true" t="shared" si="19" ref="E140:G141">+D140*1.1</f>
        <v>#REF!</v>
      </c>
      <c r="F140" s="196" t="e">
        <f t="shared" si="19"/>
        <v>#REF!</v>
      </c>
      <c r="G140" s="196" t="e">
        <f t="shared" si="19"/>
        <v>#REF!</v>
      </c>
    </row>
    <row r="141" spans="2:7" ht="13.5" thickBot="1">
      <c r="B141" s="24" t="s">
        <v>152</v>
      </c>
      <c r="C141" s="41" t="s">
        <v>300</v>
      </c>
      <c r="D141" s="196" t="e">
        <f>+#REF!*1.1</f>
        <v>#REF!</v>
      </c>
      <c r="E141" s="196" t="e">
        <f t="shared" si="19"/>
        <v>#REF!</v>
      </c>
      <c r="F141" s="196" t="e">
        <f t="shared" si="19"/>
        <v>#REF!</v>
      </c>
      <c r="G141" s="196" t="e">
        <f t="shared" si="19"/>
        <v>#REF!</v>
      </c>
    </row>
    <row r="142" spans="4:7" ht="12.75">
      <c r="D142" s="196"/>
      <c r="E142" s="183"/>
      <c r="F142" s="183"/>
      <c r="G142" s="183"/>
    </row>
    <row r="143" spans="2:7" ht="12.75">
      <c r="B143" s="118" t="s">
        <v>381</v>
      </c>
      <c r="C143" s="61"/>
      <c r="D143" s="196"/>
      <c r="E143" s="183"/>
      <c r="F143" s="183"/>
      <c r="G143" s="183"/>
    </row>
    <row r="144" spans="2:7" ht="12.75">
      <c r="B144" s="118"/>
      <c r="C144" s="61"/>
      <c r="D144" s="196"/>
      <c r="E144" s="183"/>
      <c r="F144" s="183"/>
      <c r="G144" s="183"/>
    </row>
    <row r="145" spans="2:7" ht="12.75">
      <c r="B145" s="118" t="s">
        <v>386</v>
      </c>
      <c r="C145" s="81"/>
      <c r="D145" s="190"/>
      <c r="E145" s="183"/>
      <c r="F145" s="183"/>
      <c r="G145" s="183"/>
    </row>
    <row r="146" spans="2:7" ht="12.75">
      <c r="B146" s="81" t="s">
        <v>331</v>
      </c>
      <c r="C146" s="81"/>
      <c r="D146" s="190" t="e">
        <f>+#REF!*1.1</f>
        <v>#REF!</v>
      </c>
      <c r="E146" s="190" t="e">
        <f aca="true" t="shared" si="20" ref="E146:G147">+D146*1.1</f>
        <v>#REF!</v>
      </c>
      <c r="F146" s="190" t="e">
        <f t="shared" si="20"/>
        <v>#REF!</v>
      </c>
      <c r="G146" s="190" t="e">
        <f t="shared" si="20"/>
        <v>#REF!</v>
      </c>
    </row>
    <row r="147" spans="2:7" ht="12.75">
      <c r="B147" s="81" t="s">
        <v>380</v>
      </c>
      <c r="C147" s="81"/>
      <c r="D147" s="190" t="e">
        <f>+#REF!*1.1</f>
        <v>#REF!</v>
      </c>
      <c r="E147" s="190" t="e">
        <f t="shared" si="20"/>
        <v>#REF!</v>
      </c>
      <c r="F147" s="190" t="e">
        <f t="shared" si="20"/>
        <v>#REF!</v>
      </c>
      <c r="G147" s="190" t="e">
        <f t="shared" si="20"/>
        <v>#REF!</v>
      </c>
    </row>
    <row r="148" spans="2:7" ht="12.75">
      <c r="B148" s="118" t="s">
        <v>387</v>
      </c>
      <c r="C148" s="81"/>
      <c r="D148" s="200"/>
      <c r="E148" s="183"/>
      <c r="F148" s="190" t="s">
        <v>252</v>
      </c>
      <c r="G148" s="183"/>
    </row>
    <row r="149" spans="2:7" ht="12.75">
      <c r="B149" s="81" t="s">
        <v>331</v>
      </c>
      <c r="C149" s="81"/>
      <c r="D149" s="190" t="e">
        <f>+#REF!*1.1</f>
        <v>#REF!</v>
      </c>
      <c r="E149" s="190" t="e">
        <f aca="true" t="shared" si="21" ref="E149:G150">+D149*1.1</f>
        <v>#REF!</v>
      </c>
      <c r="F149" s="190" t="e">
        <f t="shared" si="21"/>
        <v>#REF!</v>
      </c>
      <c r="G149" s="190" t="e">
        <f t="shared" si="21"/>
        <v>#REF!</v>
      </c>
    </row>
    <row r="150" spans="2:7" ht="12.75">
      <c r="B150" s="81" t="s">
        <v>380</v>
      </c>
      <c r="C150" s="81"/>
      <c r="D150" s="190" t="e">
        <f>+#REF!*1.1</f>
        <v>#REF!</v>
      </c>
      <c r="E150" s="190" t="e">
        <f t="shared" si="21"/>
        <v>#REF!</v>
      </c>
      <c r="F150" s="190" t="e">
        <f t="shared" si="21"/>
        <v>#REF!</v>
      </c>
      <c r="G150" s="190" t="e">
        <f t="shared" si="21"/>
        <v>#REF!</v>
      </c>
    </row>
    <row r="151" spans="2:7" ht="12.75">
      <c r="B151" s="118" t="s">
        <v>388</v>
      </c>
      <c r="C151" s="81"/>
      <c r="D151" s="190"/>
      <c r="E151" s="183"/>
      <c r="F151" s="183"/>
      <c r="G151" s="183"/>
    </row>
    <row r="152" spans="2:7" ht="12.75">
      <c r="B152" s="81" t="s">
        <v>331</v>
      </c>
      <c r="C152" s="81"/>
      <c r="D152" s="190" t="e">
        <f>+#REF!*1.1</f>
        <v>#REF!</v>
      </c>
      <c r="E152" s="190" t="e">
        <f aca="true" t="shared" si="22" ref="E152:G153">+D152*1.1</f>
        <v>#REF!</v>
      </c>
      <c r="F152" s="190" t="e">
        <f t="shared" si="22"/>
        <v>#REF!</v>
      </c>
      <c r="G152" s="190" t="e">
        <f t="shared" si="22"/>
        <v>#REF!</v>
      </c>
    </row>
    <row r="153" spans="2:7" ht="12.75">
      <c r="B153" s="81" t="s">
        <v>380</v>
      </c>
      <c r="C153" s="81"/>
      <c r="D153" s="190" t="e">
        <f>+#REF!*1.1</f>
        <v>#REF!</v>
      </c>
      <c r="E153" s="190" t="e">
        <f t="shared" si="22"/>
        <v>#REF!</v>
      </c>
      <c r="F153" s="190" t="e">
        <f t="shared" si="22"/>
        <v>#REF!</v>
      </c>
      <c r="G153" s="190" t="e">
        <f t="shared" si="22"/>
        <v>#REF!</v>
      </c>
    </row>
    <row r="154" spans="2:7" ht="12.75">
      <c r="B154" s="81"/>
      <c r="C154" s="81"/>
      <c r="D154" s="190"/>
      <c r="E154" s="183"/>
      <c r="F154" s="183"/>
      <c r="G154" s="183"/>
    </row>
    <row r="155" spans="2:7" ht="13.5" thickBot="1">
      <c r="B155" s="28" t="s">
        <v>0</v>
      </c>
      <c r="D155" s="183"/>
      <c r="E155" s="183"/>
      <c r="F155" s="183"/>
      <c r="G155" s="183"/>
    </row>
    <row r="156" spans="1:10" ht="60.75" customHeight="1" thickBot="1">
      <c r="A156" s="73">
        <v>1</v>
      </c>
      <c r="B156" s="70" t="s">
        <v>186</v>
      </c>
      <c r="C156" s="144"/>
      <c r="D156" s="182" t="s">
        <v>431</v>
      </c>
      <c r="E156" s="182" t="s">
        <v>473</v>
      </c>
      <c r="F156" s="182" t="s">
        <v>474</v>
      </c>
      <c r="G156" s="182" t="s">
        <v>475</v>
      </c>
      <c r="J156" s="339" t="s">
        <v>252</v>
      </c>
    </row>
    <row r="157" spans="1:10" ht="12.75" customHeight="1">
      <c r="A157" s="74"/>
      <c r="B157" s="147" t="s">
        <v>334</v>
      </c>
      <c r="C157" s="121"/>
      <c r="D157" s="326" t="s">
        <v>443</v>
      </c>
      <c r="E157" s="338" t="s">
        <v>452</v>
      </c>
      <c r="F157" s="338" t="s">
        <v>453</v>
      </c>
      <c r="G157" s="338" t="s">
        <v>454</v>
      </c>
      <c r="J157" s="340"/>
    </row>
    <row r="158" spans="1:7" ht="13.5" thickBot="1">
      <c r="A158" s="75"/>
      <c r="B158" s="148" t="s">
        <v>185</v>
      </c>
      <c r="C158" s="46"/>
      <c r="D158" s="327"/>
      <c r="E158" s="338"/>
      <c r="F158" s="338"/>
      <c r="G158" s="338"/>
    </row>
    <row r="159" spans="1:7" ht="13.5" thickBot="1">
      <c r="A159" s="76">
        <v>2</v>
      </c>
      <c r="B159" s="148" t="s">
        <v>171</v>
      </c>
      <c r="C159" s="46"/>
      <c r="D159" s="201" t="e">
        <f>#REF!*1.1</f>
        <v>#REF!</v>
      </c>
      <c r="E159" s="201" t="e">
        <f>D159*1.1</f>
        <v>#REF!</v>
      </c>
      <c r="F159" s="201" t="e">
        <f>E159*1.1</f>
        <v>#REF!</v>
      </c>
      <c r="G159" s="201" t="e">
        <f>F159*1.1</f>
        <v>#REF!</v>
      </c>
    </row>
    <row r="160" spans="1:7" ht="12.75">
      <c r="A160" s="73">
        <v>3</v>
      </c>
      <c r="B160" s="149" t="s">
        <v>184</v>
      </c>
      <c r="C160" s="141"/>
      <c r="D160" s="188" t="s">
        <v>183</v>
      </c>
      <c r="E160" s="183"/>
      <c r="F160" s="183" t="s">
        <v>252</v>
      </c>
      <c r="G160" s="183"/>
    </row>
    <row r="161" spans="1:7" ht="13.5" customHeight="1" thickBot="1">
      <c r="A161" s="75"/>
      <c r="B161" s="150" t="s">
        <v>335</v>
      </c>
      <c r="C161" s="142"/>
      <c r="D161" s="202" t="s">
        <v>444</v>
      </c>
      <c r="E161" s="202" t="s">
        <v>455</v>
      </c>
      <c r="F161" s="202" t="s">
        <v>456</v>
      </c>
      <c r="G161" s="202" t="s">
        <v>457</v>
      </c>
    </row>
    <row r="162" spans="1:7" ht="12.75">
      <c r="A162" s="77">
        <v>4</v>
      </c>
      <c r="B162" s="148" t="s">
        <v>171</v>
      </c>
      <c r="C162" s="46"/>
      <c r="D162" s="201" t="e">
        <f>#REF!*1.1</f>
        <v>#REF!</v>
      </c>
      <c r="E162" s="201" t="e">
        <f>D162*1.1</f>
        <v>#REF!</v>
      </c>
      <c r="F162" s="201" t="e">
        <f>E162*1.1</f>
        <v>#REF!</v>
      </c>
      <c r="G162" s="201" t="e">
        <f>F162*1.1</f>
        <v>#REF!</v>
      </c>
    </row>
    <row r="163" spans="1:7" ht="13.5" thickBot="1">
      <c r="A163" s="75"/>
      <c r="B163" s="149" t="s">
        <v>182</v>
      </c>
      <c r="C163" s="141"/>
      <c r="D163" s="202" t="s">
        <v>444</v>
      </c>
      <c r="E163" s="202" t="s">
        <v>455</v>
      </c>
      <c r="F163" s="202" t="s">
        <v>456</v>
      </c>
      <c r="G163" s="202" t="s">
        <v>457</v>
      </c>
    </row>
    <row r="164" spans="1:7" ht="12.75">
      <c r="A164" s="37">
        <v>5</v>
      </c>
      <c r="B164" s="148" t="s">
        <v>171</v>
      </c>
      <c r="C164" s="142"/>
      <c r="D164" s="201" t="e">
        <f>#REF!*1.1</f>
        <v>#REF!</v>
      </c>
      <c r="E164" s="201" t="e">
        <f>D164*1.1</f>
        <v>#REF!</v>
      </c>
      <c r="F164" s="201" t="e">
        <f>E164*1.1</f>
        <v>#REF!</v>
      </c>
      <c r="G164" s="201" t="e">
        <f>F164*1.1</f>
        <v>#REF!</v>
      </c>
    </row>
    <row r="165" spans="1:7" ht="13.5" thickBot="1">
      <c r="A165" s="75"/>
      <c r="B165" s="149" t="s">
        <v>336</v>
      </c>
      <c r="C165" s="142"/>
      <c r="D165" s="188" t="s">
        <v>445</v>
      </c>
      <c r="E165" s="188" t="s">
        <v>458</v>
      </c>
      <c r="F165" s="188" t="s">
        <v>459</v>
      </c>
      <c r="G165" s="188" t="s">
        <v>460</v>
      </c>
    </row>
    <row r="166" spans="1:7" ht="12.75">
      <c r="A166" s="73">
        <v>6</v>
      </c>
      <c r="B166" s="148" t="s">
        <v>171</v>
      </c>
      <c r="C166" s="142"/>
      <c r="D166" s="201" t="e">
        <f>#REF!*1.1</f>
        <v>#REF!</v>
      </c>
      <c r="E166" s="201" t="e">
        <f>D166*1.1</f>
        <v>#REF!</v>
      </c>
      <c r="F166" s="201" t="e">
        <f>E166*1.1</f>
        <v>#REF!</v>
      </c>
      <c r="G166" s="201" t="e">
        <f>F166*1.1</f>
        <v>#REF!</v>
      </c>
    </row>
    <row r="167" spans="1:7" ht="13.5" thickBot="1">
      <c r="A167" s="75"/>
      <c r="B167" s="148" t="s">
        <v>337</v>
      </c>
      <c r="C167" s="142"/>
      <c r="D167" s="188" t="s">
        <v>445</v>
      </c>
      <c r="E167" s="183"/>
      <c r="F167" s="183"/>
      <c r="G167" s="183"/>
    </row>
    <row r="168" spans="1:7" ht="12.75">
      <c r="A168" s="73">
        <v>7</v>
      </c>
      <c r="B168" s="148" t="s">
        <v>171</v>
      </c>
      <c r="C168" s="142"/>
      <c r="D168" s="201" t="e">
        <f>#REF!*1.1</f>
        <v>#REF!</v>
      </c>
      <c r="E168" s="201" t="e">
        <f>D168*1.1</f>
        <v>#REF!</v>
      </c>
      <c r="F168" s="201" t="e">
        <f>E168*1.1</f>
        <v>#REF!</v>
      </c>
      <c r="G168" s="201" t="e">
        <f>F168*1.1</f>
        <v>#REF!</v>
      </c>
    </row>
    <row r="169" spans="1:7" ht="13.5" thickBot="1">
      <c r="A169" s="75"/>
      <c r="B169" s="150" t="s">
        <v>333</v>
      </c>
      <c r="C169" s="142"/>
      <c r="D169" s="203" t="s">
        <v>446</v>
      </c>
      <c r="E169" s="183"/>
      <c r="F169" s="183"/>
      <c r="G169" s="183"/>
    </row>
    <row r="170" spans="1:7" ht="12.75">
      <c r="A170" s="73">
        <v>8</v>
      </c>
      <c r="B170" s="148" t="s">
        <v>171</v>
      </c>
      <c r="C170" s="142"/>
      <c r="D170" s="201" t="e">
        <f>#REF!*1.1</f>
        <v>#REF!</v>
      </c>
      <c r="E170" s="201" t="e">
        <f>D170*1.1</f>
        <v>#REF!</v>
      </c>
      <c r="F170" s="201" t="e">
        <f>E170*1.1</f>
        <v>#REF!</v>
      </c>
      <c r="G170" s="201" t="e">
        <f>F170*1.1</f>
        <v>#REF!</v>
      </c>
    </row>
    <row r="171" spans="1:7" ht="26.25" thickBot="1">
      <c r="A171" s="75"/>
      <c r="B171" s="151" t="s">
        <v>181</v>
      </c>
      <c r="C171" s="142"/>
      <c r="D171" s="204" t="s">
        <v>177</v>
      </c>
      <c r="E171" s="204" t="s">
        <v>177</v>
      </c>
      <c r="F171" s="204" t="s">
        <v>177</v>
      </c>
      <c r="G171" s="204" t="s">
        <v>177</v>
      </c>
    </row>
    <row r="172" spans="1:7" ht="12.75">
      <c r="A172" s="73">
        <v>9</v>
      </c>
      <c r="B172" s="148" t="s">
        <v>171</v>
      </c>
      <c r="C172" s="142"/>
      <c r="D172" s="205" t="e">
        <f>#REF!*1.1</f>
        <v>#REF!</v>
      </c>
      <c r="E172" s="205" t="e">
        <f>D172*1.1</f>
        <v>#REF!</v>
      </c>
      <c r="F172" s="205" t="e">
        <f>E172*1.1</f>
        <v>#REF!</v>
      </c>
      <c r="G172" s="205" t="e">
        <f>F172*1.1</f>
        <v>#REF!</v>
      </c>
    </row>
    <row r="173" spans="1:7" ht="26.25" thickBot="1">
      <c r="A173" s="75"/>
      <c r="B173" s="150" t="s">
        <v>180</v>
      </c>
      <c r="C173" s="142"/>
      <c r="D173" s="204" t="s">
        <v>179</v>
      </c>
      <c r="E173" s="204" t="s">
        <v>179</v>
      </c>
      <c r="F173" s="204" t="s">
        <v>179</v>
      </c>
      <c r="G173" s="204" t="s">
        <v>179</v>
      </c>
    </row>
    <row r="174" spans="1:7" ht="12.75">
      <c r="A174" s="73">
        <v>10</v>
      </c>
      <c r="B174" s="148" t="s">
        <v>171</v>
      </c>
      <c r="C174" s="142"/>
      <c r="D174" s="201" t="e">
        <f>#REF!*1.1</f>
        <v>#REF!</v>
      </c>
      <c r="E174" s="201" t="e">
        <f>D174*1.1</f>
        <v>#REF!</v>
      </c>
      <c r="F174" s="201" t="e">
        <f>E174*1.1</f>
        <v>#REF!</v>
      </c>
      <c r="G174" s="201" t="e">
        <f>F174*1.1</f>
        <v>#REF!</v>
      </c>
    </row>
    <row r="175" spans="1:7" ht="26.25" thickBot="1">
      <c r="A175" s="75"/>
      <c r="B175" s="150" t="s">
        <v>178</v>
      </c>
      <c r="C175" s="142"/>
      <c r="D175" s="204" t="s">
        <v>177</v>
      </c>
      <c r="E175" s="204" t="s">
        <v>177</v>
      </c>
      <c r="F175" s="204" t="s">
        <v>177</v>
      </c>
      <c r="G175" s="204" t="s">
        <v>177</v>
      </c>
    </row>
    <row r="176" spans="1:7" ht="12.75">
      <c r="A176" s="73">
        <v>11</v>
      </c>
      <c r="B176" s="148" t="s">
        <v>171</v>
      </c>
      <c r="C176" s="142"/>
      <c r="D176" s="205" t="e">
        <f>#REF!*1.1</f>
        <v>#REF!</v>
      </c>
      <c r="E176" s="205" t="e">
        <f>D176*1.1</f>
        <v>#REF!</v>
      </c>
      <c r="F176" s="205" t="e">
        <f>E176*1.1</f>
        <v>#REF!</v>
      </c>
      <c r="G176" s="205" t="e">
        <f>F176*1.1</f>
        <v>#REF!</v>
      </c>
    </row>
    <row r="177" spans="1:7" ht="13.5" thickBot="1">
      <c r="A177" s="75"/>
      <c r="B177" s="150" t="s">
        <v>176</v>
      </c>
      <c r="C177" s="142"/>
      <c r="D177" s="203" t="s">
        <v>174</v>
      </c>
      <c r="E177" s="203" t="s">
        <v>174</v>
      </c>
      <c r="F177" s="203" t="s">
        <v>174</v>
      </c>
      <c r="G177" s="203" t="s">
        <v>174</v>
      </c>
    </row>
    <row r="178" spans="1:7" ht="12.75">
      <c r="A178" s="77">
        <v>12</v>
      </c>
      <c r="B178" s="148" t="s">
        <v>171</v>
      </c>
      <c r="C178" s="142"/>
      <c r="D178" s="203" t="s">
        <v>174</v>
      </c>
      <c r="E178" s="203" t="s">
        <v>174</v>
      </c>
      <c r="F178" s="203" t="s">
        <v>174</v>
      </c>
      <c r="G178" s="203" t="s">
        <v>174</v>
      </c>
    </row>
    <row r="179" spans="1:7" ht="13.5" thickBot="1">
      <c r="A179" s="75"/>
      <c r="B179" s="149" t="s">
        <v>175</v>
      </c>
      <c r="C179" s="141"/>
      <c r="D179" s="189" t="s">
        <v>174</v>
      </c>
      <c r="E179" s="203" t="s">
        <v>174</v>
      </c>
      <c r="F179" s="203" t="s">
        <v>174</v>
      </c>
      <c r="G179" s="203" t="s">
        <v>174</v>
      </c>
    </row>
    <row r="180" spans="1:7" ht="12.75">
      <c r="A180" s="73">
        <v>13</v>
      </c>
      <c r="B180" s="148" t="s">
        <v>171</v>
      </c>
      <c r="C180" s="142"/>
      <c r="D180" s="189" t="s">
        <v>174</v>
      </c>
      <c r="E180" s="203" t="s">
        <v>174</v>
      </c>
      <c r="F180" s="203" t="s">
        <v>174</v>
      </c>
      <c r="G180" s="203" t="s">
        <v>174</v>
      </c>
    </row>
    <row r="181" spans="1:7" ht="13.5" thickBot="1">
      <c r="A181" s="78"/>
      <c r="B181" s="152" t="s">
        <v>338</v>
      </c>
      <c r="C181" s="143"/>
      <c r="D181" s="202" t="s">
        <v>447</v>
      </c>
      <c r="E181" s="202" t="s">
        <v>461</v>
      </c>
      <c r="F181" s="202" t="s">
        <v>462</v>
      </c>
      <c r="G181" s="202" t="s">
        <v>463</v>
      </c>
    </row>
    <row r="182" spans="1:7" ht="12.75">
      <c r="A182" s="73">
        <v>14</v>
      </c>
      <c r="B182" s="148" t="s">
        <v>171</v>
      </c>
      <c r="C182" s="137"/>
      <c r="D182" s="201" t="e">
        <f>#REF!*1.1</f>
        <v>#REF!</v>
      </c>
      <c r="E182" s="201" t="e">
        <f>D182*1.1</f>
        <v>#REF!</v>
      </c>
      <c r="F182" s="201" t="e">
        <f>E182*1.1</f>
        <v>#REF!</v>
      </c>
      <c r="G182" s="201" t="e">
        <f>F182*1.1</f>
        <v>#REF!</v>
      </c>
    </row>
    <row r="183" spans="1:7" ht="13.5" thickBot="1">
      <c r="A183" s="75"/>
      <c r="B183" s="150" t="s">
        <v>173</v>
      </c>
      <c r="C183" s="142"/>
      <c r="D183" s="202" t="s">
        <v>449</v>
      </c>
      <c r="E183" s="202" t="s">
        <v>464</v>
      </c>
      <c r="F183" s="202" t="s">
        <v>465</v>
      </c>
      <c r="G183" s="202" t="s">
        <v>466</v>
      </c>
    </row>
    <row r="184" spans="1:7" ht="12.75">
      <c r="A184" s="73">
        <v>15</v>
      </c>
      <c r="B184" s="148" t="s">
        <v>171</v>
      </c>
      <c r="C184" s="142"/>
      <c r="D184" s="196" t="e">
        <f>#REF!*1.1</f>
        <v>#REF!</v>
      </c>
      <c r="E184" s="196" t="e">
        <f>D184*1.1</f>
        <v>#REF!</v>
      </c>
      <c r="F184" s="196" t="e">
        <f>E184*1.1</f>
        <v>#REF!</v>
      </c>
      <c r="G184" s="196" t="e">
        <f>F184*1.1</f>
        <v>#REF!</v>
      </c>
    </row>
    <row r="185" spans="1:7" ht="13.5" thickBot="1">
      <c r="A185" s="75"/>
      <c r="B185" s="150" t="s">
        <v>172</v>
      </c>
      <c r="C185" s="142"/>
      <c r="D185" s="203" t="s">
        <v>448</v>
      </c>
      <c r="E185" s="203" t="s">
        <v>467</v>
      </c>
      <c r="F185" s="203" t="s">
        <v>468</v>
      </c>
      <c r="G185" s="203" t="s">
        <v>469</v>
      </c>
    </row>
    <row r="186" spans="1:7" ht="12.75">
      <c r="A186" s="77">
        <v>16</v>
      </c>
      <c r="B186" s="148" t="s">
        <v>171</v>
      </c>
      <c r="C186" s="142"/>
      <c r="D186" s="196" t="e">
        <f>#REF!*1.1</f>
        <v>#REF!</v>
      </c>
      <c r="E186" s="196" t="e">
        <f>D186*1.1</f>
        <v>#REF!</v>
      </c>
      <c r="F186" s="196" t="e">
        <f>E186*1.1</f>
        <v>#REF!</v>
      </c>
      <c r="G186" s="196" t="e">
        <f>F186*1.1</f>
        <v>#REF!</v>
      </c>
    </row>
    <row r="187" spans="1:7" ht="13.5" thickBot="1">
      <c r="A187" s="24"/>
      <c r="B187" s="149" t="s">
        <v>170</v>
      </c>
      <c r="C187" s="141"/>
      <c r="D187" s="189"/>
      <c r="E187" s="183"/>
      <c r="F187" s="183"/>
      <c r="G187" s="183"/>
    </row>
    <row r="188" spans="1:7" ht="13.5" thickBot="1">
      <c r="A188" s="76">
        <v>17</v>
      </c>
      <c r="B188" s="153"/>
      <c r="C188" s="142"/>
      <c r="D188" s="196" t="e">
        <f>#REF!*1.1</f>
        <v>#REF!</v>
      </c>
      <c r="E188" s="196" t="e">
        <f>D188*1.1</f>
        <v>#REF!</v>
      </c>
      <c r="F188" s="196" t="e">
        <f>E188*1.1</f>
        <v>#REF!</v>
      </c>
      <c r="G188" s="196" t="e">
        <f>F188*1.1</f>
        <v>#REF!</v>
      </c>
    </row>
    <row r="189" spans="1:7" ht="13.5" thickBot="1">
      <c r="A189" s="76">
        <v>18</v>
      </c>
      <c r="B189" s="149" t="s">
        <v>169</v>
      </c>
      <c r="C189" s="141"/>
      <c r="D189" s="196" t="e">
        <f>#REF!*1.1</f>
        <v>#REF!</v>
      </c>
      <c r="E189" s="196" t="e">
        <f aca="true" t="shared" si="23" ref="E189:E199">D189*1.1</f>
        <v>#REF!</v>
      </c>
      <c r="F189" s="196" t="e">
        <f aca="true" t="shared" si="24" ref="F189:G198">E189*1.1</f>
        <v>#REF!</v>
      </c>
      <c r="G189" s="196" t="e">
        <f t="shared" si="24"/>
        <v>#REF!</v>
      </c>
    </row>
    <row r="190" spans="1:7" ht="13.5" thickBot="1">
      <c r="A190" s="76">
        <v>19</v>
      </c>
      <c r="B190" s="149" t="s">
        <v>168</v>
      </c>
      <c r="C190" s="141"/>
      <c r="D190" s="196" t="e">
        <f>#REF!*1.1</f>
        <v>#REF!</v>
      </c>
      <c r="E190" s="196" t="e">
        <f t="shared" si="23"/>
        <v>#REF!</v>
      </c>
      <c r="F190" s="196" t="e">
        <f t="shared" si="24"/>
        <v>#REF!</v>
      </c>
      <c r="G190" s="196" t="e">
        <f t="shared" si="24"/>
        <v>#REF!</v>
      </c>
    </row>
    <row r="191" spans="1:7" ht="13.5" thickBot="1">
      <c r="A191" s="76">
        <v>20</v>
      </c>
      <c r="B191" s="149" t="s">
        <v>167</v>
      </c>
      <c r="C191" s="141"/>
      <c r="D191" s="196" t="e">
        <f>#REF!*1.1</f>
        <v>#REF!</v>
      </c>
      <c r="E191" s="196" t="e">
        <f t="shared" si="23"/>
        <v>#REF!</v>
      </c>
      <c r="F191" s="196" t="e">
        <f t="shared" si="24"/>
        <v>#REF!</v>
      </c>
      <c r="G191" s="196" t="e">
        <f t="shared" si="24"/>
        <v>#REF!</v>
      </c>
    </row>
    <row r="192" spans="1:7" ht="12.75">
      <c r="A192" s="73">
        <v>21</v>
      </c>
      <c r="B192" s="149" t="s">
        <v>166</v>
      </c>
      <c r="C192" s="141"/>
      <c r="D192" s="196" t="e">
        <f>#REF!*1.1</f>
        <v>#REF!</v>
      </c>
      <c r="E192" s="196" t="e">
        <f t="shared" si="23"/>
        <v>#REF!</v>
      </c>
      <c r="F192" s="196" t="e">
        <f t="shared" si="24"/>
        <v>#REF!</v>
      </c>
      <c r="G192" s="196" t="e">
        <f t="shared" si="24"/>
        <v>#REF!</v>
      </c>
    </row>
    <row r="193" spans="1:7" ht="13.5" thickBot="1">
      <c r="A193" s="75"/>
      <c r="B193" s="154" t="s">
        <v>165</v>
      </c>
      <c r="C193" s="18" t="s">
        <v>164</v>
      </c>
      <c r="D193" s="196" t="e">
        <f>#REF!*1.1</f>
        <v>#REF!</v>
      </c>
      <c r="E193" s="196" t="e">
        <f t="shared" si="23"/>
        <v>#REF!</v>
      </c>
      <c r="F193" s="196" t="e">
        <f t="shared" si="24"/>
        <v>#REF!</v>
      </c>
      <c r="G193" s="196" t="e">
        <f t="shared" si="24"/>
        <v>#REF!</v>
      </c>
    </row>
    <row r="194" spans="1:7" ht="12.75">
      <c r="A194" s="73">
        <v>21</v>
      </c>
      <c r="B194" s="153"/>
      <c r="C194" s="18" t="s">
        <v>163</v>
      </c>
      <c r="D194" s="196" t="e">
        <f>#REF!*1.1</f>
        <v>#REF!</v>
      </c>
      <c r="E194" s="196" t="e">
        <f t="shared" si="23"/>
        <v>#REF!</v>
      </c>
      <c r="F194" s="196" t="e">
        <f t="shared" si="24"/>
        <v>#REF!</v>
      </c>
      <c r="G194" s="196" t="e">
        <f t="shared" si="24"/>
        <v>#REF!</v>
      </c>
    </row>
    <row r="195" spans="1:7" ht="13.5" thickBot="1">
      <c r="A195" s="75"/>
      <c r="B195" s="154" t="s">
        <v>165</v>
      </c>
      <c r="C195" s="18" t="s">
        <v>164</v>
      </c>
      <c r="D195" s="196" t="e">
        <f>#REF!*1.1</f>
        <v>#REF!</v>
      </c>
      <c r="E195" s="196" t="e">
        <f t="shared" si="23"/>
        <v>#REF!</v>
      </c>
      <c r="F195" s="196" t="e">
        <f t="shared" si="24"/>
        <v>#REF!</v>
      </c>
      <c r="G195" s="196" t="e">
        <f t="shared" si="24"/>
        <v>#REF!</v>
      </c>
    </row>
    <row r="196" spans="1:7" ht="13.5" thickBot="1">
      <c r="A196" s="76">
        <v>22</v>
      </c>
      <c r="B196" s="153"/>
      <c r="C196" s="18" t="s">
        <v>163</v>
      </c>
      <c r="D196" s="196" t="e">
        <f>#REF!*1.1</f>
        <v>#REF!</v>
      </c>
      <c r="E196" s="196" t="e">
        <f t="shared" si="23"/>
        <v>#REF!</v>
      </c>
      <c r="F196" s="196" t="e">
        <f t="shared" si="24"/>
        <v>#REF!</v>
      </c>
      <c r="G196" s="196" t="e">
        <f t="shared" si="24"/>
        <v>#REF!</v>
      </c>
    </row>
    <row r="197" spans="1:7" ht="13.5" thickBot="1">
      <c r="A197" s="76">
        <v>23</v>
      </c>
      <c r="B197" s="149" t="s">
        <v>162</v>
      </c>
      <c r="C197" s="141"/>
      <c r="D197" s="196" t="e">
        <f>#REF!*1.1</f>
        <v>#REF!</v>
      </c>
      <c r="E197" s="196" t="e">
        <f t="shared" si="23"/>
        <v>#REF!</v>
      </c>
      <c r="F197" s="196" t="e">
        <f t="shared" si="24"/>
        <v>#REF!</v>
      </c>
      <c r="G197" s="196" t="e">
        <f t="shared" si="24"/>
        <v>#REF!</v>
      </c>
    </row>
    <row r="198" spans="1:7" ht="13.5" thickBot="1">
      <c r="A198" s="76">
        <v>24</v>
      </c>
      <c r="B198" s="149" t="s">
        <v>161</v>
      </c>
      <c r="C198" s="141"/>
      <c r="D198" s="196" t="e">
        <f>#REF!*1.1</f>
        <v>#REF!</v>
      </c>
      <c r="E198" s="196" t="e">
        <f t="shared" si="23"/>
        <v>#REF!</v>
      </c>
      <c r="F198" s="196" t="e">
        <f t="shared" si="24"/>
        <v>#REF!</v>
      </c>
      <c r="G198" s="196" t="e">
        <f t="shared" si="24"/>
        <v>#REF!</v>
      </c>
    </row>
    <row r="199" spans="1:7" ht="12.75">
      <c r="A199" s="73">
        <v>25</v>
      </c>
      <c r="B199" s="149" t="s">
        <v>160</v>
      </c>
      <c r="C199" s="141"/>
      <c r="D199" s="201" t="e">
        <f>#REF!*1.1</f>
        <v>#REF!</v>
      </c>
      <c r="E199" s="196" t="e">
        <f t="shared" si="23"/>
        <v>#REF!</v>
      </c>
      <c r="F199" s="196" t="e">
        <f>E199*1.1</f>
        <v>#REF!</v>
      </c>
      <c r="G199" s="196" t="e">
        <f>F199*1.1</f>
        <v>#REF!</v>
      </c>
    </row>
    <row r="200" spans="1:7" ht="13.5" thickBot="1">
      <c r="A200" s="75"/>
      <c r="B200" s="154" t="s">
        <v>159</v>
      </c>
      <c r="C200" s="26" t="s">
        <v>158</v>
      </c>
      <c r="D200" s="202" t="s">
        <v>451</v>
      </c>
      <c r="E200" s="202" t="s">
        <v>470</v>
      </c>
      <c r="F200" s="202" t="s">
        <v>471</v>
      </c>
      <c r="G200" s="202" t="s">
        <v>472</v>
      </c>
    </row>
    <row r="201" spans="1:7" s="27" customFormat="1" ht="45.75" customHeight="1" thickBot="1">
      <c r="A201" s="53"/>
      <c r="B201" s="79"/>
      <c r="C201" s="80" t="s">
        <v>339</v>
      </c>
      <c r="D201" s="202" t="s">
        <v>450</v>
      </c>
      <c r="E201" s="202" t="s">
        <v>476</v>
      </c>
      <c r="F201" s="202" t="s">
        <v>477</v>
      </c>
      <c r="G201" s="202" t="s">
        <v>478</v>
      </c>
    </row>
    <row r="202" spans="1:7" ht="45.75" thickBot="1">
      <c r="A202" s="73">
        <v>26</v>
      </c>
      <c r="B202" s="70" t="s">
        <v>157</v>
      </c>
      <c r="C202" s="54"/>
      <c r="D202" s="182" t="s">
        <v>431</v>
      </c>
      <c r="E202" s="182" t="s">
        <v>473</v>
      </c>
      <c r="F202" s="182" t="s">
        <v>474</v>
      </c>
      <c r="G202" s="182" t="s">
        <v>475</v>
      </c>
    </row>
    <row r="203" spans="1:7" ht="15">
      <c r="A203" s="74"/>
      <c r="B203" s="177" t="s">
        <v>156</v>
      </c>
      <c r="C203" s="125" t="s">
        <v>432</v>
      </c>
      <c r="D203" s="190" t="e">
        <f>+#REF!*1.1</f>
        <v>#REF!</v>
      </c>
      <c r="E203" s="190" t="e">
        <f aca="true" t="shared" si="25" ref="E203:E212">+D203*1.1</f>
        <v>#REF!</v>
      </c>
      <c r="F203" s="190" t="e">
        <f aca="true" t="shared" si="26" ref="F203:F212">+E203*1.1</f>
        <v>#REF!</v>
      </c>
      <c r="G203" s="190" t="e">
        <f aca="true" t="shared" si="27" ref="G203:G212">+F203*1.1</f>
        <v>#REF!</v>
      </c>
    </row>
    <row r="204" spans="1:7" ht="15">
      <c r="A204" s="74"/>
      <c r="B204" s="38"/>
      <c r="C204" s="172" t="s">
        <v>433</v>
      </c>
      <c r="D204" s="190" t="e">
        <f>+#REF!*1.1</f>
        <v>#REF!</v>
      </c>
      <c r="E204" s="190" t="e">
        <f t="shared" si="25"/>
        <v>#REF!</v>
      </c>
      <c r="F204" s="190" t="e">
        <f t="shared" si="26"/>
        <v>#REF!</v>
      </c>
      <c r="G204" s="190" t="e">
        <f t="shared" si="27"/>
        <v>#REF!</v>
      </c>
    </row>
    <row r="205" spans="1:7" ht="15">
      <c r="A205" s="74"/>
      <c r="B205" s="38"/>
      <c r="C205" s="172" t="s">
        <v>434</v>
      </c>
      <c r="D205" s="190" t="e">
        <f>+#REF!*1.1</f>
        <v>#REF!</v>
      </c>
      <c r="E205" s="190" t="e">
        <f t="shared" si="25"/>
        <v>#REF!</v>
      </c>
      <c r="F205" s="190" t="e">
        <f>+E205*1.1</f>
        <v>#REF!</v>
      </c>
      <c r="G205" s="190" t="e">
        <f t="shared" si="27"/>
        <v>#REF!</v>
      </c>
    </row>
    <row r="206" spans="1:7" ht="15.75" thickBot="1">
      <c r="A206" s="75"/>
      <c r="B206" s="38"/>
      <c r="C206" s="172" t="s">
        <v>435</v>
      </c>
      <c r="D206" s="190" t="e">
        <f>+#REF!*1.1</f>
        <v>#REF!</v>
      </c>
      <c r="E206" s="190" t="e">
        <f t="shared" si="25"/>
        <v>#REF!</v>
      </c>
      <c r="F206" s="190" t="e">
        <f t="shared" si="26"/>
        <v>#REF!</v>
      </c>
      <c r="G206" s="190" t="e">
        <f t="shared" si="27"/>
        <v>#REF!</v>
      </c>
    </row>
    <row r="207" spans="1:7" ht="15">
      <c r="A207" s="73">
        <v>27</v>
      </c>
      <c r="B207" s="38"/>
      <c r="C207" s="173" t="s">
        <v>436</v>
      </c>
      <c r="D207" s="190" t="e">
        <f>+#REF!*1.1</f>
        <v>#REF!</v>
      </c>
      <c r="E207" s="190" t="e">
        <f t="shared" si="25"/>
        <v>#REF!</v>
      </c>
      <c r="F207" s="190" t="e">
        <f t="shared" si="26"/>
        <v>#REF!</v>
      </c>
      <c r="G207" s="190" t="e">
        <f t="shared" si="27"/>
        <v>#REF!</v>
      </c>
    </row>
    <row r="208" spans="1:7" ht="12.75" customHeight="1">
      <c r="A208" s="175"/>
      <c r="B208" s="65" t="s">
        <v>372</v>
      </c>
      <c r="C208" s="46"/>
      <c r="D208" s="190" t="e">
        <f>+#REF!*1.1</f>
        <v>#REF!</v>
      </c>
      <c r="E208" s="190" t="e">
        <f t="shared" si="25"/>
        <v>#REF!</v>
      </c>
      <c r="F208" s="190" t="e">
        <f t="shared" si="26"/>
        <v>#REF!</v>
      </c>
      <c r="G208" s="190" t="e">
        <f t="shared" si="27"/>
        <v>#REF!</v>
      </c>
    </row>
    <row r="209" spans="1:7" s="128" customFormat="1" ht="12.75" customHeight="1">
      <c r="A209" s="176"/>
      <c r="B209" s="65" t="s">
        <v>366</v>
      </c>
      <c r="C209" s="46" t="s">
        <v>367</v>
      </c>
      <c r="D209" s="190" t="e">
        <f>+#REF!*1.1</f>
        <v>#REF!</v>
      </c>
      <c r="E209" s="190" t="e">
        <f t="shared" si="25"/>
        <v>#REF!</v>
      </c>
      <c r="F209" s="190" t="e">
        <f t="shared" si="26"/>
        <v>#REF!</v>
      </c>
      <c r="G209" s="190" t="e">
        <f t="shared" si="27"/>
        <v>#REF!</v>
      </c>
    </row>
    <row r="210" spans="1:7" s="128" customFormat="1" ht="12.75" customHeight="1">
      <c r="A210" s="176"/>
      <c r="B210" s="65" t="s">
        <v>368</v>
      </c>
      <c r="C210" s="46" t="s">
        <v>367</v>
      </c>
      <c r="D210" s="190" t="e">
        <f>+#REF!*1.1</f>
        <v>#REF!</v>
      </c>
      <c r="E210" s="190" t="e">
        <f t="shared" si="25"/>
        <v>#REF!</v>
      </c>
      <c r="F210" s="190" t="e">
        <f t="shared" si="26"/>
        <v>#REF!</v>
      </c>
      <c r="G210" s="190" t="e">
        <f t="shared" si="27"/>
        <v>#REF!</v>
      </c>
    </row>
    <row r="211" spans="1:7" s="128" customFormat="1" ht="12.75" customHeight="1">
      <c r="A211" s="176"/>
      <c r="B211" s="65" t="s">
        <v>369</v>
      </c>
      <c r="C211" s="46" t="s">
        <v>370</v>
      </c>
      <c r="D211" s="190" t="e">
        <f>+#REF!*1.1</f>
        <v>#REF!</v>
      </c>
      <c r="E211" s="190" t="e">
        <f t="shared" si="25"/>
        <v>#REF!</v>
      </c>
      <c r="F211" s="190" t="e">
        <f t="shared" si="26"/>
        <v>#REF!</v>
      </c>
      <c r="G211" s="190" t="e">
        <f t="shared" si="27"/>
        <v>#REF!</v>
      </c>
    </row>
    <row r="212" spans="1:7" s="128" customFormat="1" ht="12.75" customHeight="1">
      <c r="A212" s="176"/>
      <c r="B212" s="65"/>
      <c r="C212" s="46" t="s">
        <v>371</v>
      </c>
      <c r="D212" s="190" t="e">
        <f>+#REF!*1.1</f>
        <v>#REF!</v>
      </c>
      <c r="E212" s="190" t="e">
        <f t="shared" si="25"/>
        <v>#REF!</v>
      </c>
      <c r="F212" s="190" t="e">
        <f t="shared" si="26"/>
        <v>#REF!</v>
      </c>
      <c r="G212" s="190" t="e">
        <f t="shared" si="27"/>
        <v>#REF!</v>
      </c>
    </row>
    <row r="213" spans="2:7" ht="12.75" customHeight="1">
      <c r="B213" s="38"/>
      <c r="C213" s="174"/>
      <c r="D213" s="190"/>
      <c r="E213" s="190" t="s">
        <v>252</v>
      </c>
      <c r="F213" s="183"/>
      <c r="G213" s="190" t="s">
        <v>252</v>
      </c>
    </row>
    <row r="214" spans="1:7" s="27" customFormat="1" ht="45.75" customHeight="1" thickBot="1">
      <c r="A214" s="53"/>
      <c r="B214" s="140" t="s">
        <v>0</v>
      </c>
      <c r="C214" s="41"/>
      <c r="D214" s="183"/>
      <c r="E214" s="194"/>
      <c r="F214" s="183"/>
      <c r="G214" s="194"/>
    </row>
    <row r="215" spans="2:7" s="69" customFormat="1" ht="45.75" thickBot="1">
      <c r="B215" s="70" t="s">
        <v>373</v>
      </c>
      <c r="C215" s="54"/>
      <c r="D215" s="182" t="s">
        <v>431</v>
      </c>
      <c r="E215" s="182" t="s">
        <v>473</v>
      </c>
      <c r="F215" s="182" t="s">
        <v>474</v>
      </c>
      <c r="G215" s="182" t="s">
        <v>475</v>
      </c>
    </row>
    <row r="216" spans="2:7" s="69" customFormat="1" ht="12.75">
      <c r="B216" s="157" t="s">
        <v>254</v>
      </c>
      <c r="C216" s="158" t="s">
        <v>256</v>
      </c>
      <c r="D216" s="190" t="e">
        <f>+#REF!*1.1</f>
        <v>#REF!</v>
      </c>
      <c r="E216" s="190" t="e">
        <f aca="true" t="shared" si="28" ref="E216:E231">+D216*1.1</f>
        <v>#REF!</v>
      </c>
      <c r="F216" s="190" t="e">
        <f aca="true" t="shared" si="29" ref="F216:G230">+E216*1.1</f>
        <v>#REF!</v>
      </c>
      <c r="G216" s="190" t="e">
        <f>+F216*1.1</f>
        <v>#REF!</v>
      </c>
    </row>
    <row r="217" spans="2:7" s="69" customFormat="1" ht="12.75">
      <c r="B217" s="61"/>
      <c r="C217" s="110" t="s">
        <v>255</v>
      </c>
      <c r="D217" s="190" t="e">
        <f>+#REF!*1.1</f>
        <v>#REF!</v>
      </c>
      <c r="E217" s="190" t="e">
        <f t="shared" si="28"/>
        <v>#REF!</v>
      </c>
      <c r="F217" s="190" t="e">
        <f t="shared" si="29"/>
        <v>#REF!</v>
      </c>
      <c r="G217" s="190" t="e">
        <f>+F217*1.1</f>
        <v>#REF!</v>
      </c>
    </row>
    <row r="218" spans="2:7" s="69" customFormat="1" ht="12.75">
      <c r="B218" s="61"/>
      <c r="C218" s="110" t="s">
        <v>257</v>
      </c>
      <c r="D218" s="190" t="e">
        <f>+#REF!*1.1</f>
        <v>#REF!</v>
      </c>
      <c r="E218" s="190" t="e">
        <f t="shared" si="28"/>
        <v>#REF!</v>
      </c>
      <c r="F218" s="190" t="e">
        <f t="shared" si="29"/>
        <v>#REF!</v>
      </c>
      <c r="G218" s="190" t="e">
        <f>+F218*1.1</f>
        <v>#REF!</v>
      </c>
    </row>
    <row r="219" spans="2:7" s="69" customFormat="1" ht="12.75">
      <c r="B219" s="61"/>
      <c r="C219" s="110" t="s">
        <v>258</v>
      </c>
      <c r="D219" s="190" t="e">
        <f>+#REF!*1.1</f>
        <v>#REF!</v>
      </c>
      <c r="E219" s="190" t="e">
        <f t="shared" si="28"/>
        <v>#REF!</v>
      </c>
      <c r="F219" s="190" t="e">
        <f t="shared" si="29"/>
        <v>#REF!</v>
      </c>
      <c r="G219" s="190" t="e">
        <f>+F219*1.1</f>
        <v>#REF!</v>
      </c>
    </row>
    <row r="220" spans="2:7" s="69" customFormat="1" ht="12.75">
      <c r="B220" s="61"/>
      <c r="C220" s="110" t="s">
        <v>259</v>
      </c>
      <c r="D220" s="190" t="e">
        <f>+#REF!*1.1</f>
        <v>#REF!</v>
      </c>
      <c r="E220" s="190" t="e">
        <f t="shared" si="28"/>
        <v>#REF!</v>
      </c>
      <c r="F220" s="190" t="e">
        <f t="shared" si="29"/>
        <v>#REF!</v>
      </c>
      <c r="G220" s="190" t="e">
        <f>+F220*1.1</f>
        <v>#REF!</v>
      </c>
    </row>
    <row r="221" spans="2:7" s="69" customFormat="1" ht="25.5">
      <c r="B221" s="61"/>
      <c r="C221" s="110" t="s">
        <v>260</v>
      </c>
      <c r="D221" s="190" t="e">
        <f>+#REF!*1.1</f>
        <v>#REF!</v>
      </c>
      <c r="E221" s="190" t="e">
        <f t="shared" si="28"/>
        <v>#REF!</v>
      </c>
      <c r="F221" s="190" t="e">
        <f t="shared" si="29"/>
        <v>#REF!</v>
      </c>
      <c r="G221" s="190" t="e">
        <f t="shared" si="29"/>
        <v>#REF!</v>
      </c>
    </row>
    <row r="222" spans="2:7" s="130" customFormat="1" ht="12.75">
      <c r="B222" s="129"/>
      <c r="C222" s="341" t="s">
        <v>375</v>
      </c>
      <c r="D222" s="190" t="e">
        <f>+#REF!*1.1</f>
        <v>#REF!</v>
      </c>
      <c r="E222" s="190" t="e">
        <f t="shared" si="28"/>
        <v>#REF!</v>
      </c>
      <c r="F222" s="190" t="e">
        <f t="shared" si="29"/>
        <v>#REF!</v>
      </c>
      <c r="G222" s="190" t="e">
        <f t="shared" si="29"/>
        <v>#REF!</v>
      </c>
    </row>
    <row r="223" spans="2:7" s="130" customFormat="1" ht="12.75">
      <c r="B223" s="129"/>
      <c r="C223" s="342"/>
      <c r="D223" s="190" t="e">
        <f>+#REF!*1.1</f>
        <v>#REF!</v>
      </c>
      <c r="E223" s="190" t="e">
        <f t="shared" si="28"/>
        <v>#REF!</v>
      </c>
      <c r="F223" s="190" t="e">
        <f t="shared" si="29"/>
        <v>#REF!</v>
      </c>
      <c r="G223" s="190" t="e">
        <f t="shared" si="29"/>
        <v>#REF!</v>
      </c>
    </row>
    <row r="224" spans="2:7" s="69" customFormat="1" ht="12.75">
      <c r="B224" s="61"/>
      <c r="C224" s="110" t="s">
        <v>261</v>
      </c>
      <c r="D224" s="190" t="e">
        <f>+#REF!*1.1</f>
        <v>#REF!</v>
      </c>
      <c r="E224" s="190" t="e">
        <f t="shared" si="28"/>
        <v>#REF!</v>
      </c>
      <c r="F224" s="190" t="e">
        <f t="shared" si="29"/>
        <v>#REF!</v>
      </c>
      <c r="G224" s="190" t="e">
        <f t="shared" si="29"/>
        <v>#REF!</v>
      </c>
    </row>
    <row r="225" spans="2:7" s="131" customFormat="1" ht="25.5">
      <c r="B225" s="155"/>
      <c r="C225" s="110" t="s">
        <v>376</v>
      </c>
      <c r="D225" s="190" t="e">
        <f>+#REF!*1.1</f>
        <v>#REF!</v>
      </c>
      <c r="E225" s="190" t="e">
        <f t="shared" si="28"/>
        <v>#REF!</v>
      </c>
      <c r="F225" s="190" t="e">
        <f t="shared" si="29"/>
        <v>#REF!</v>
      </c>
      <c r="G225" s="190" t="e">
        <f t="shared" si="29"/>
        <v>#REF!</v>
      </c>
    </row>
    <row r="226" spans="2:7" s="69" customFormat="1" ht="25.5">
      <c r="B226" s="61"/>
      <c r="C226" s="110" t="s">
        <v>262</v>
      </c>
      <c r="D226" s="190" t="e">
        <f>+#REF!*1.1</f>
        <v>#REF!</v>
      </c>
      <c r="E226" s="190" t="e">
        <f t="shared" si="28"/>
        <v>#REF!</v>
      </c>
      <c r="F226" s="190" t="e">
        <f t="shared" si="29"/>
        <v>#REF!</v>
      </c>
      <c r="G226" s="190" t="e">
        <f t="shared" si="29"/>
        <v>#REF!</v>
      </c>
    </row>
    <row r="227" spans="2:7" s="130" customFormat="1" ht="25.5">
      <c r="B227" s="129"/>
      <c r="C227" s="110" t="s">
        <v>378</v>
      </c>
      <c r="D227" s="190" t="e">
        <f>+#REF!*1.1</f>
        <v>#REF!</v>
      </c>
      <c r="E227" s="190" t="e">
        <f t="shared" si="28"/>
        <v>#REF!</v>
      </c>
      <c r="F227" s="190" t="e">
        <f t="shared" si="29"/>
        <v>#REF!</v>
      </c>
      <c r="G227" s="190" t="e">
        <f t="shared" si="29"/>
        <v>#REF!</v>
      </c>
    </row>
    <row r="228" spans="2:7" s="69" customFormat="1" ht="25.5">
      <c r="B228" s="61"/>
      <c r="C228" s="110" t="s">
        <v>263</v>
      </c>
      <c r="D228" s="190" t="e">
        <f>+#REF!*1.1</f>
        <v>#REF!</v>
      </c>
      <c r="E228" s="190" t="e">
        <f t="shared" si="28"/>
        <v>#REF!</v>
      </c>
      <c r="F228" s="190" t="e">
        <f t="shared" si="29"/>
        <v>#REF!</v>
      </c>
      <c r="G228" s="190" t="e">
        <f t="shared" si="29"/>
        <v>#REF!</v>
      </c>
    </row>
    <row r="229" spans="2:7" s="69" customFormat="1" ht="12.75">
      <c r="B229" s="61"/>
      <c r="C229" s="110" t="s">
        <v>264</v>
      </c>
      <c r="D229" s="190" t="e">
        <f>+#REF!*1.1</f>
        <v>#REF!</v>
      </c>
      <c r="E229" s="190" t="e">
        <f t="shared" si="28"/>
        <v>#REF!</v>
      </c>
      <c r="F229" s="190" t="e">
        <f t="shared" si="29"/>
        <v>#REF!</v>
      </c>
      <c r="G229" s="190" t="e">
        <f t="shared" si="29"/>
        <v>#REF!</v>
      </c>
    </row>
    <row r="230" spans="2:7" s="69" customFormat="1" ht="12.75">
      <c r="B230" s="61"/>
      <c r="C230" s="110" t="s">
        <v>265</v>
      </c>
      <c r="D230" s="190" t="e">
        <f>+#REF!*1.1</f>
        <v>#REF!</v>
      </c>
      <c r="E230" s="190" t="e">
        <f t="shared" si="28"/>
        <v>#REF!</v>
      </c>
      <c r="F230" s="190" t="e">
        <f t="shared" si="29"/>
        <v>#REF!</v>
      </c>
      <c r="G230" s="190" t="e">
        <f t="shared" si="29"/>
        <v>#REF!</v>
      </c>
    </row>
    <row r="231" spans="2:7" s="69" customFormat="1" ht="38.25">
      <c r="B231" s="61"/>
      <c r="C231" s="110" t="s">
        <v>374</v>
      </c>
      <c r="D231" s="190" t="e">
        <f>+#REF!*1.1</f>
        <v>#REF!</v>
      </c>
      <c r="E231" s="190" t="e">
        <f t="shared" si="28"/>
        <v>#REF!</v>
      </c>
      <c r="F231" s="190" t="e">
        <f>+E231*1.1</f>
        <v>#REF!</v>
      </c>
      <c r="G231" s="190" t="e">
        <f>+F231*1.1</f>
        <v>#REF!</v>
      </c>
    </row>
    <row r="232" spans="2:7" s="69" customFormat="1" ht="12.75">
      <c r="B232" s="61"/>
      <c r="C232" s="81"/>
      <c r="D232" s="190"/>
      <c r="E232" s="183"/>
      <c r="F232" s="183"/>
      <c r="G232" s="183"/>
    </row>
    <row r="233" spans="2:7" s="69" customFormat="1" ht="12.75">
      <c r="B233" s="118" t="s">
        <v>266</v>
      </c>
      <c r="C233" s="81"/>
      <c r="D233" s="190"/>
      <c r="E233" s="183"/>
      <c r="F233" s="183"/>
      <c r="G233" s="183"/>
    </row>
    <row r="234" spans="2:7" s="69" customFormat="1" ht="12.75">
      <c r="B234" s="118" t="s">
        <v>252</v>
      </c>
      <c r="C234" s="81" t="s">
        <v>322</v>
      </c>
      <c r="D234" s="190" t="e">
        <f>+#REF!*1.1</f>
        <v>#REF!</v>
      </c>
      <c r="E234" s="190" t="e">
        <f aca="true" t="shared" si="30" ref="E234:E241">+D234*1.1</f>
        <v>#REF!</v>
      </c>
      <c r="F234" s="190" t="e">
        <f aca="true" t="shared" si="31" ref="F234:F241">+E234*1.1</f>
        <v>#REF!</v>
      </c>
      <c r="G234" s="190" t="e">
        <f aca="true" t="shared" si="32" ref="G234:G241">+F234*1.1</f>
        <v>#REF!</v>
      </c>
    </row>
    <row r="235" spans="2:7" s="69" customFormat="1" ht="12.75">
      <c r="B235" s="61"/>
      <c r="C235" s="81" t="s">
        <v>323</v>
      </c>
      <c r="D235" s="190" t="e">
        <f>+#REF!*1.1</f>
        <v>#REF!</v>
      </c>
      <c r="E235" s="190" t="e">
        <f t="shared" si="30"/>
        <v>#REF!</v>
      </c>
      <c r="F235" s="190" t="e">
        <f t="shared" si="31"/>
        <v>#REF!</v>
      </c>
      <c r="G235" s="190" t="e">
        <f t="shared" si="32"/>
        <v>#REF!</v>
      </c>
    </row>
    <row r="236" spans="2:7" s="69" customFormat="1" ht="12.75">
      <c r="B236" s="61"/>
      <c r="C236" s="81" t="s">
        <v>324</v>
      </c>
      <c r="D236" s="190" t="e">
        <f>+#REF!*1.1</f>
        <v>#REF!</v>
      </c>
      <c r="E236" s="190" t="e">
        <f t="shared" si="30"/>
        <v>#REF!</v>
      </c>
      <c r="F236" s="190" t="e">
        <f t="shared" si="31"/>
        <v>#REF!</v>
      </c>
      <c r="G236" s="190" t="e">
        <f t="shared" si="32"/>
        <v>#REF!</v>
      </c>
    </row>
    <row r="237" spans="2:7" s="69" customFormat="1" ht="12.75">
      <c r="B237" s="61"/>
      <c r="C237" s="81" t="s">
        <v>325</v>
      </c>
      <c r="D237" s="190" t="e">
        <f>+#REF!*1.1</f>
        <v>#REF!</v>
      </c>
      <c r="E237" s="190" t="e">
        <f t="shared" si="30"/>
        <v>#REF!</v>
      </c>
      <c r="F237" s="190" t="e">
        <f t="shared" si="31"/>
        <v>#REF!</v>
      </c>
      <c r="G237" s="190" t="e">
        <f t="shared" si="32"/>
        <v>#REF!</v>
      </c>
    </row>
    <row r="238" spans="2:7" s="130" customFormat="1" ht="12.75">
      <c r="B238" s="129"/>
      <c r="C238" s="81" t="s">
        <v>326</v>
      </c>
      <c r="D238" s="190" t="e">
        <f>+#REF!*1.1</f>
        <v>#REF!</v>
      </c>
      <c r="E238" s="190" t="e">
        <f t="shared" si="30"/>
        <v>#REF!</v>
      </c>
      <c r="F238" s="190" t="e">
        <f t="shared" si="31"/>
        <v>#REF!</v>
      </c>
      <c r="G238" s="190" t="e">
        <f t="shared" si="32"/>
        <v>#REF!</v>
      </c>
    </row>
    <row r="239" spans="2:7" s="69" customFormat="1" ht="12.75">
      <c r="B239" s="61"/>
      <c r="C239" s="81" t="s">
        <v>267</v>
      </c>
      <c r="D239" s="190" t="e">
        <f>+#REF!*1.1</f>
        <v>#REF!</v>
      </c>
      <c r="E239" s="190" t="e">
        <f t="shared" si="30"/>
        <v>#REF!</v>
      </c>
      <c r="F239" s="190" t="e">
        <f t="shared" si="31"/>
        <v>#REF!</v>
      </c>
      <c r="G239" s="190" t="e">
        <f t="shared" si="32"/>
        <v>#REF!</v>
      </c>
    </row>
    <row r="240" spans="2:7" s="69" customFormat="1" ht="12.75">
      <c r="B240" s="61"/>
      <c r="C240" s="81" t="s">
        <v>268</v>
      </c>
      <c r="D240" s="190" t="e">
        <f>+#REF!*1.1</f>
        <v>#REF!</v>
      </c>
      <c r="E240" s="190" t="e">
        <f t="shared" si="30"/>
        <v>#REF!</v>
      </c>
      <c r="F240" s="190" t="e">
        <f t="shared" si="31"/>
        <v>#REF!</v>
      </c>
      <c r="G240" s="190" t="e">
        <f t="shared" si="32"/>
        <v>#REF!</v>
      </c>
    </row>
    <row r="241" spans="2:7" s="69" customFormat="1" ht="12.75">
      <c r="B241" s="61"/>
      <c r="C241" s="81" t="s">
        <v>269</v>
      </c>
      <c r="D241" s="190" t="e">
        <f>+#REF!*1.1</f>
        <v>#REF!</v>
      </c>
      <c r="E241" s="190" t="e">
        <f t="shared" si="30"/>
        <v>#REF!</v>
      </c>
      <c r="F241" s="190" t="e">
        <f t="shared" si="31"/>
        <v>#REF!</v>
      </c>
      <c r="G241" s="190" t="e">
        <f t="shared" si="32"/>
        <v>#REF!</v>
      </c>
    </row>
    <row r="242" spans="2:7" s="69" customFormat="1" ht="12.75">
      <c r="B242" s="61"/>
      <c r="C242" s="81"/>
      <c r="D242" s="190"/>
      <c r="E242" s="183"/>
      <c r="F242" s="183"/>
      <c r="G242" s="183"/>
    </row>
    <row r="243" spans="2:7" s="69" customFormat="1" ht="12.75">
      <c r="B243" s="118" t="s">
        <v>270</v>
      </c>
      <c r="C243" s="81"/>
      <c r="D243" s="190"/>
      <c r="E243" s="183"/>
      <c r="F243" s="183"/>
      <c r="G243" s="183"/>
    </row>
    <row r="244" spans="2:7" s="69" customFormat="1" ht="12.75">
      <c r="B244" s="61"/>
      <c r="C244" s="81" t="s">
        <v>271</v>
      </c>
      <c r="D244" s="190" t="e">
        <f>+#REF!*1.1</f>
        <v>#REF!</v>
      </c>
      <c r="E244" s="190" t="e">
        <f aca="true" t="shared" si="33" ref="E244:G245">+D244*1.1</f>
        <v>#REF!</v>
      </c>
      <c r="F244" s="190" t="e">
        <f t="shared" si="33"/>
        <v>#REF!</v>
      </c>
      <c r="G244" s="190" t="e">
        <f t="shared" si="33"/>
        <v>#REF!</v>
      </c>
    </row>
    <row r="245" spans="2:7" s="69" customFormat="1" ht="12.75">
      <c r="B245" s="61"/>
      <c r="C245" s="81" t="s">
        <v>272</v>
      </c>
      <c r="D245" s="190" t="e">
        <f>+#REF!*1.1</f>
        <v>#REF!</v>
      </c>
      <c r="E245" s="190" t="e">
        <f t="shared" si="33"/>
        <v>#REF!</v>
      </c>
      <c r="F245" s="190" t="e">
        <f t="shared" si="33"/>
        <v>#REF!</v>
      </c>
      <c r="G245" s="190" t="e">
        <f t="shared" si="33"/>
        <v>#REF!</v>
      </c>
    </row>
    <row r="246" spans="2:7" s="69" customFormat="1" ht="12.75">
      <c r="B246" s="61"/>
      <c r="C246" s="81"/>
      <c r="D246" s="190"/>
      <c r="E246" s="183"/>
      <c r="F246" s="183"/>
      <c r="G246" s="183"/>
    </row>
    <row r="247" spans="2:7" s="69" customFormat="1" ht="12.75">
      <c r="B247" s="118" t="s">
        <v>195</v>
      </c>
      <c r="C247" s="81" t="s">
        <v>273</v>
      </c>
      <c r="D247" s="190" t="e">
        <f>+#REF!*1.1</f>
        <v>#REF!</v>
      </c>
      <c r="E247" s="190" t="e">
        <f aca="true" t="shared" si="34" ref="E247:G249">+D247*1.1</f>
        <v>#REF!</v>
      </c>
      <c r="F247" s="190" t="e">
        <f t="shared" si="34"/>
        <v>#REF!</v>
      </c>
      <c r="G247" s="190" t="e">
        <f t="shared" si="34"/>
        <v>#REF!</v>
      </c>
    </row>
    <row r="248" spans="2:7" s="69" customFormat="1" ht="13.5" thickBot="1">
      <c r="B248" s="178"/>
      <c r="C248" s="179" t="s">
        <v>274</v>
      </c>
      <c r="D248" s="190" t="e">
        <f>+#REF!*1.1</f>
        <v>#REF!</v>
      </c>
      <c r="E248" s="190" t="e">
        <f t="shared" si="34"/>
        <v>#REF!</v>
      </c>
      <c r="F248" s="190" t="e">
        <f t="shared" si="34"/>
        <v>#REF!</v>
      </c>
      <c r="G248" s="190" t="e">
        <f t="shared" si="34"/>
        <v>#REF!</v>
      </c>
    </row>
    <row r="249" spans="2:7" s="130" customFormat="1" ht="13.5" thickBot="1">
      <c r="B249" s="180" t="s">
        <v>377</v>
      </c>
      <c r="C249" s="159" t="s">
        <v>379</v>
      </c>
      <c r="D249" s="190" t="e">
        <f>+#REF!*1.1</f>
        <v>#REF!</v>
      </c>
      <c r="E249" s="190" t="e">
        <f t="shared" si="34"/>
        <v>#REF!</v>
      </c>
      <c r="F249" s="190" t="e">
        <f t="shared" si="34"/>
        <v>#REF!</v>
      </c>
      <c r="G249" s="190" t="e">
        <f t="shared" si="34"/>
        <v>#REF!</v>
      </c>
    </row>
    <row r="250" spans="2:7" s="69" customFormat="1" ht="12.75">
      <c r="B250" s="157"/>
      <c r="C250" s="122"/>
      <c r="D250" s="190" t="s">
        <v>252</v>
      </c>
      <c r="E250" s="183"/>
      <c r="F250" s="183"/>
      <c r="G250" s="183"/>
    </row>
    <row r="251" spans="2:7" s="69" customFormat="1" ht="12.75">
      <c r="B251" s="118" t="s">
        <v>275</v>
      </c>
      <c r="C251" s="81"/>
      <c r="D251" s="190" t="s">
        <v>252</v>
      </c>
      <c r="E251" s="183"/>
      <c r="F251" s="183"/>
      <c r="G251" s="183"/>
    </row>
    <row r="252" spans="2:7" s="69" customFormat="1" ht="12.75">
      <c r="B252" s="118"/>
      <c r="C252" s="81" t="s">
        <v>276</v>
      </c>
      <c r="D252" s="190" t="e">
        <f>+#REF!*1.1</f>
        <v>#REF!</v>
      </c>
      <c r="E252" s="190" t="e">
        <f aca="true" t="shared" si="35" ref="E252:G253">+D252*1.1</f>
        <v>#REF!</v>
      </c>
      <c r="F252" s="190" t="e">
        <f t="shared" si="35"/>
        <v>#REF!</v>
      </c>
      <c r="G252" s="190" t="e">
        <f t="shared" si="35"/>
        <v>#REF!</v>
      </c>
    </row>
    <row r="253" spans="2:7" s="69" customFormat="1" ht="12.75">
      <c r="B253" s="61"/>
      <c r="C253" s="81" t="s">
        <v>277</v>
      </c>
      <c r="D253" s="190" t="e">
        <f>+#REF!*1.1</f>
        <v>#REF!</v>
      </c>
      <c r="E253" s="190" t="e">
        <f t="shared" si="35"/>
        <v>#REF!</v>
      </c>
      <c r="F253" s="190" t="e">
        <f t="shared" si="35"/>
        <v>#REF!</v>
      </c>
      <c r="G253" s="190" t="e">
        <f t="shared" si="35"/>
        <v>#REF!</v>
      </c>
    </row>
    <row r="254" spans="2:7" s="69" customFormat="1" ht="12.75">
      <c r="B254" s="118" t="s">
        <v>278</v>
      </c>
      <c r="C254" s="81"/>
      <c r="D254" s="190"/>
      <c r="E254" s="183"/>
      <c r="F254" s="183"/>
      <c r="G254" s="183"/>
    </row>
    <row r="255" spans="2:7" s="69" customFormat="1" ht="12.75">
      <c r="B255" s="118"/>
      <c r="C255" s="81" t="s">
        <v>279</v>
      </c>
      <c r="D255" s="190" t="e">
        <f>+#REF!*1.1</f>
        <v>#REF!</v>
      </c>
      <c r="E255" s="190" t="e">
        <f>+D255*1.1</f>
        <v>#REF!</v>
      </c>
      <c r="F255" s="190" t="e">
        <f aca="true" t="shared" si="36" ref="F255:G258">+E255*1.1</f>
        <v>#REF!</v>
      </c>
      <c r="G255" s="190" t="e">
        <f t="shared" si="36"/>
        <v>#REF!</v>
      </c>
    </row>
    <row r="256" spans="2:7" s="69" customFormat="1" ht="12.75">
      <c r="B256" s="118"/>
      <c r="C256" s="81" t="s">
        <v>280</v>
      </c>
      <c r="D256" s="190" t="e">
        <f>+#REF!*1.1</f>
        <v>#REF!</v>
      </c>
      <c r="E256" s="190" t="e">
        <f>+D256*1.1</f>
        <v>#REF!</v>
      </c>
      <c r="F256" s="190" t="e">
        <f t="shared" si="36"/>
        <v>#REF!</v>
      </c>
      <c r="G256" s="190" t="e">
        <f t="shared" si="36"/>
        <v>#REF!</v>
      </c>
    </row>
    <row r="257" spans="2:7" s="69" customFormat="1" ht="12.75">
      <c r="B257" s="118"/>
      <c r="C257" s="81" t="s">
        <v>281</v>
      </c>
      <c r="D257" s="190" t="e">
        <f>+#REF!*1.1</f>
        <v>#REF!</v>
      </c>
      <c r="E257" s="190" t="e">
        <f>+D257*1.1</f>
        <v>#REF!</v>
      </c>
      <c r="F257" s="190" t="e">
        <f t="shared" si="36"/>
        <v>#REF!</v>
      </c>
      <c r="G257" s="190" t="e">
        <f t="shared" si="36"/>
        <v>#REF!</v>
      </c>
    </row>
    <row r="258" spans="2:7" s="69" customFormat="1" ht="12.75">
      <c r="B258" s="61"/>
      <c r="C258" s="81" t="s">
        <v>282</v>
      </c>
      <c r="D258" s="190" t="e">
        <f>+#REF!*1.1</f>
        <v>#REF!</v>
      </c>
      <c r="E258" s="190" t="e">
        <f>+D258*1.1</f>
        <v>#REF!</v>
      </c>
      <c r="F258" s="190" t="e">
        <f t="shared" si="36"/>
        <v>#REF!</v>
      </c>
      <c r="G258" s="190" t="e">
        <f t="shared" si="36"/>
        <v>#REF!</v>
      </c>
    </row>
    <row r="259" spans="2:7" s="69" customFormat="1" ht="12.75">
      <c r="B259" s="61"/>
      <c r="C259" s="81"/>
      <c r="D259" s="190"/>
      <c r="E259" s="183"/>
      <c r="F259" s="183"/>
      <c r="G259" s="183"/>
    </row>
    <row r="260" spans="2:7" s="69" customFormat="1" ht="12.75">
      <c r="B260" s="81" t="s">
        <v>283</v>
      </c>
      <c r="C260" s="81" t="s">
        <v>284</v>
      </c>
      <c r="D260" s="190"/>
      <c r="E260" s="183"/>
      <c r="F260" s="183"/>
      <c r="G260" s="183"/>
    </row>
    <row r="261" spans="2:7" s="69" customFormat="1" ht="12.75">
      <c r="B261" s="61"/>
      <c r="C261" s="81" t="s">
        <v>285</v>
      </c>
      <c r="D261" s="190"/>
      <c r="E261" s="183"/>
      <c r="F261" s="183"/>
      <c r="G261" s="183"/>
    </row>
    <row r="262" spans="2:7" s="69" customFormat="1" ht="12.75">
      <c r="B262" s="61"/>
      <c r="C262" s="81" t="s">
        <v>286</v>
      </c>
      <c r="D262" s="190"/>
      <c r="E262" s="183"/>
      <c r="F262" s="183"/>
      <c r="G262" s="183"/>
    </row>
    <row r="263" spans="2:7" s="69" customFormat="1" ht="12.75">
      <c r="B263" s="61"/>
      <c r="C263" s="81" t="s">
        <v>287</v>
      </c>
      <c r="D263" s="190"/>
      <c r="E263" s="183"/>
      <c r="F263" s="183"/>
      <c r="G263" s="183"/>
    </row>
    <row r="264" spans="2:7" ht="12" customHeight="1">
      <c r="B264" s="61"/>
      <c r="C264" s="81" t="s">
        <v>288</v>
      </c>
      <c r="D264" s="190"/>
      <c r="E264" s="183"/>
      <c r="F264" s="183"/>
      <c r="G264" s="183"/>
    </row>
    <row r="265" spans="1:7" s="27" customFormat="1" ht="45.75" customHeight="1">
      <c r="A265" s="53"/>
      <c r="B265" s="156" t="s">
        <v>0</v>
      </c>
      <c r="C265" s="61"/>
      <c r="D265" s="183"/>
      <c r="E265" s="194"/>
      <c r="F265" s="183"/>
      <c r="G265" s="194"/>
    </row>
    <row r="266" spans="1:7" s="69" customFormat="1" ht="45.75" thickBot="1">
      <c r="A266" s="4"/>
      <c r="B266" s="145" t="s">
        <v>155</v>
      </c>
      <c r="C266" s="146"/>
      <c r="D266" s="182" t="s">
        <v>431</v>
      </c>
      <c r="E266" s="182" t="s">
        <v>473</v>
      </c>
      <c r="F266" s="182" t="s">
        <v>474</v>
      </c>
      <c r="G266" s="182" t="s">
        <v>475</v>
      </c>
    </row>
    <row r="267" spans="1:7" s="69" customFormat="1" ht="12.75">
      <c r="A267" s="4"/>
      <c r="B267" s="35" t="s">
        <v>154</v>
      </c>
      <c r="C267" s="13"/>
      <c r="D267" s="206" t="e">
        <f>#REF!*1.1</f>
        <v>#REF!</v>
      </c>
      <c r="E267" s="206" t="e">
        <f aca="true" t="shared" si="37" ref="E267:E275">D267*1.1</f>
        <v>#REF!</v>
      </c>
      <c r="F267" s="206" t="e">
        <f aca="true" t="shared" si="38" ref="F267:F275">E267*1.1</f>
        <v>#REF!</v>
      </c>
      <c r="G267" s="206" t="e">
        <f aca="true" t="shared" si="39" ref="G267:G275">F267*1.1</f>
        <v>#REF!</v>
      </c>
    </row>
    <row r="268" spans="1:7" s="69" customFormat="1" ht="12.75">
      <c r="A268" s="4"/>
      <c r="B268" s="16" t="s">
        <v>153</v>
      </c>
      <c r="C268" s="2"/>
      <c r="D268" s="206" t="e">
        <f>#REF!*1.1</f>
        <v>#REF!</v>
      </c>
      <c r="E268" s="206" t="e">
        <f t="shared" si="37"/>
        <v>#REF!</v>
      </c>
      <c r="F268" s="206" t="e">
        <f t="shared" si="38"/>
        <v>#REF!</v>
      </c>
      <c r="G268" s="206" t="e">
        <f t="shared" si="39"/>
        <v>#REF!</v>
      </c>
    </row>
    <row r="269" spans="1:7" s="69" customFormat="1" ht="12.75">
      <c r="A269" s="4"/>
      <c r="B269" s="16" t="s">
        <v>152</v>
      </c>
      <c r="C269" s="2"/>
      <c r="D269" s="206" t="e">
        <f>#REF!*1.1</f>
        <v>#REF!</v>
      </c>
      <c r="E269" s="206" t="e">
        <f t="shared" si="37"/>
        <v>#REF!</v>
      </c>
      <c r="F269" s="206" t="e">
        <f t="shared" si="38"/>
        <v>#REF!</v>
      </c>
      <c r="G269" s="206" t="e">
        <f t="shared" si="39"/>
        <v>#REF!</v>
      </c>
    </row>
    <row r="270" spans="1:7" s="69" customFormat="1" ht="13.5" thickBot="1">
      <c r="A270" s="4"/>
      <c r="B270" s="25" t="s">
        <v>151</v>
      </c>
      <c r="C270" s="20"/>
      <c r="D270" s="206" t="e">
        <f>#REF!*1.1</f>
        <v>#REF!</v>
      </c>
      <c r="E270" s="206" t="e">
        <f t="shared" si="37"/>
        <v>#REF!</v>
      </c>
      <c r="F270" s="206" t="e">
        <f t="shared" si="38"/>
        <v>#REF!</v>
      </c>
      <c r="G270" s="206" t="e">
        <f t="shared" si="39"/>
        <v>#REF!</v>
      </c>
    </row>
    <row r="271" spans="1:7" s="69" customFormat="1" ht="12.75">
      <c r="A271" s="4"/>
      <c r="B271" s="19" t="s">
        <v>320</v>
      </c>
      <c r="C271" s="72"/>
      <c r="D271" s="206" t="e">
        <f>#REF!*1.1</f>
        <v>#REF!</v>
      </c>
      <c r="E271" s="206" t="e">
        <f t="shared" si="37"/>
        <v>#REF!</v>
      </c>
      <c r="F271" s="206" t="e">
        <f t="shared" si="38"/>
        <v>#REF!</v>
      </c>
      <c r="G271" s="206" t="e">
        <f t="shared" si="39"/>
        <v>#REF!</v>
      </c>
    </row>
    <row r="272" spans="1:7" s="69" customFormat="1" ht="12.75">
      <c r="A272" s="4"/>
      <c r="B272" s="19" t="s">
        <v>321</v>
      </c>
      <c r="C272" s="72"/>
      <c r="D272" s="206" t="e">
        <f>#REF!*1.1</f>
        <v>#REF!</v>
      </c>
      <c r="E272" s="206" t="e">
        <f t="shared" si="37"/>
        <v>#REF!</v>
      </c>
      <c r="F272" s="206" t="e">
        <f t="shared" si="38"/>
        <v>#REF!</v>
      </c>
      <c r="G272" s="206" t="e">
        <f t="shared" si="39"/>
        <v>#REF!</v>
      </c>
    </row>
    <row r="273" spans="1:7" s="69" customFormat="1" ht="12.75">
      <c r="A273" s="4"/>
      <c r="B273" s="19" t="s">
        <v>327</v>
      </c>
      <c r="C273" s="72"/>
      <c r="D273" s="206" t="e">
        <f>#REF!*1.1</f>
        <v>#REF!</v>
      </c>
      <c r="E273" s="206" t="e">
        <f t="shared" si="37"/>
        <v>#REF!</v>
      </c>
      <c r="F273" s="206" t="e">
        <f t="shared" si="38"/>
        <v>#REF!</v>
      </c>
      <c r="G273" s="206" t="e">
        <f t="shared" si="39"/>
        <v>#REF!</v>
      </c>
    </row>
    <row r="274" spans="1:7" s="69" customFormat="1" ht="12.75">
      <c r="A274" s="4"/>
      <c r="B274" s="19" t="s">
        <v>328</v>
      </c>
      <c r="C274" s="72"/>
      <c r="D274" s="206" t="e">
        <f>#REF!*1.1</f>
        <v>#REF!</v>
      </c>
      <c r="E274" s="206" t="e">
        <f t="shared" si="37"/>
        <v>#REF!</v>
      </c>
      <c r="F274" s="206" t="e">
        <f t="shared" si="38"/>
        <v>#REF!</v>
      </c>
      <c r="G274" s="206" t="e">
        <f t="shared" si="39"/>
        <v>#REF!</v>
      </c>
    </row>
    <row r="275" spans="2:7" ht="13.5" thickBot="1">
      <c r="B275" s="25" t="s">
        <v>329</v>
      </c>
      <c r="C275" s="20"/>
      <c r="D275" s="206" t="e">
        <f>#REF!*1.1</f>
        <v>#REF!</v>
      </c>
      <c r="E275" s="206" t="e">
        <f t="shared" si="37"/>
        <v>#REF!</v>
      </c>
      <c r="F275" s="206" t="e">
        <f t="shared" si="38"/>
        <v>#REF!</v>
      </c>
      <c r="G275" s="206" t="e">
        <f t="shared" si="39"/>
        <v>#REF!</v>
      </c>
    </row>
    <row r="276" spans="1:7" s="83" customFormat="1" ht="15">
      <c r="A276" s="82"/>
      <c r="B276" s="28" t="s">
        <v>0</v>
      </c>
      <c r="C276" s="5"/>
      <c r="D276" s="183"/>
      <c r="E276" s="207"/>
      <c r="F276" s="183"/>
      <c r="G276" s="207"/>
    </row>
    <row r="277" spans="1:7" ht="45.75" thickBot="1">
      <c r="A277" s="92"/>
      <c r="B277" s="96" t="s">
        <v>143</v>
      </c>
      <c r="C277" s="95"/>
      <c r="D277" s="182" t="s">
        <v>431</v>
      </c>
      <c r="E277" s="182" t="s">
        <v>473</v>
      </c>
      <c r="F277" s="182" t="s">
        <v>474</v>
      </c>
      <c r="G277" s="182" t="s">
        <v>475</v>
      </c>
    </row>
    <row r="278" spans="1:7" ht="12.75">
      <c r="A278" s="132" t="s">
        <v>252</v>
      </c>
      <c r="B278" s="163" t="s">
        <v>392</v>
      </c>
      <c r="C278" s="88"/>
      <c r="D278" s="208" t="s">
        <v>252</v>
      </c>
      <c r="E278" s="183"/>
      <c r="F278" s="183"/>
      <c r="G278" s="183"/>
    </row>
    <row r="279" spans="1:7" ht="12.75">
      <c r="A279" s="132"/>
      <c r="B279" s="133" t="s">
        <v>357</v>
      </c>
      <c r="C279" s="90"/>
      <c r="D279" s="208" t="e">
        <f>#REF!*1.1</f>
        <v>#REF!</v>
      </c>
      <c r="E279" s="208" t="e">
        <f>D279*1.1</f>
        <v>#REF!</v>
      </c>
      <c r="F279" s="208" t="e">
        <f>E279*1.1</f>
        <v>#REF!</v>
      </c>
      <c r="G279" s="208" t="e">
        <f>F279*1.1</f>
        <v>#REF!</v>
      </c>
    </row>
    <row r="280" spans="1:7" ht="12.75">
      <c r="A280" s="132"/>
      <c r="B280" s="133" t="s">
        <v>389</v>
      </c>
      <c r="C280" s="90"/>
      <c r="D280" s="208" t="e">
        <f>#REF!*1.1</f>
        <v>#REF!</v>
      </c>
      <c r="E280" s="208" t="e">
        <f aca="true" t="shared" si="40" ref="E280:E286">D280*1.1</f>
        <v>#REF!</v>
      </c>
      <c r="F280" s="208" t="e">
        <f aca="true" t="shared" si="41" ref="F280:G286">E280*1.1</f>
        <v>#REF!</v>
      </c>
      <c r="G280" s="208" t="e">
        <f t="shared" si="41"/>
        <v>#REF!</v>
      </c>
    </row>
    <row r="281" spans="1:7" ht="12.75">
      <c r="A281" s="132"/>
      <c r="B281" s="133" t="s">
        <v>390</v>
      </c>
      <c r="C281" s="90"/>
      <c r="D281" s="208" t="e">
        <f>#REF!*1.1</f>
        <v>#REF!</v>
      </c>
      <c r="E281" s="208" t="e">
        <f t="shared" si="40"/>
        <v>#REF!</v>
      </c>
      <c r="F281" s="208" t="e">
        <f t="shared" si="41"/>
        <v>#REF!</v>
      </c>
      <c r="G281" s="208" t="e">
        <f t="shared" si="41"/>
        <v>#REF!</v>
      </c>
    </row>
    <row r="282" spans="1:7" ht="13.5" thickBot="1">
      <c r="A282" s="132"/>
      <c r="B282" s="134" t="s">
        <v>391</v>
      </c>
      <c r="C282" s="94"/>
      <c r="D282" s="208" t="e">
        <f>#REF!*1.1</f>
        <v>#REF!</v>
      </c>
      <c r="E282" s="208" t="e">
        <f t="shared" si="40"/>
        <v>#REF!</v>
      </c>
      <c r="F282" s="208" t="e">
        <f t="shared" si="41"/>
        <v>#REF!</v>
      </c>
      <c r="G282" s="208" t="e">
        <f t="shared" si="41"/>
        <v>#REF!</v>
      </c>
    </row>
    <row r="283" spans="1:7" ht="12.75">
      <c r="A283" s="132" t="s">
        <v>252</v>
      </c>
      <c r="B283" s="163" t="s">
        <v>393</v>
      </c>
      <c r="C283" s="88"/>
      <c r="D283" s="208" t="e">
        <f>#REF!*1.1</f>
        <v>#REF!</v>
      </c>
      <c r="E283" s="208" t="e">
        <f t="shared" si="40"/>
        <v>#REF!</v>
      </c>
      <c r="F283" s="208" t="e">
        <f t="shared" si="41"/>
        <v>#REF!</v>
      </c>
      <c r="G283" s="208" t="e">
        <f t="shared" si="41"/>
        <v>#REF!</v>
      </c>
    </row>
    <row r="284" spans="1:7" ht="12.75">
      <c r="A284" s="132"/>
      <c r="B284" s="133" t="s">
        <v>357</v>
      </c>
      <c r="C284" s="90"/>
      <c r="D284" s="208" t="e">
        <f>#REF!*1.1</f>
        <v>#REF!</v>
      </c>
      <c r="E284" s="208" t="e">
        <f t="shared" si="40"/>
        <v>#REF!</v>
      </c>
      <c r="F284" s="208" t="e">
        <f t="shared" si="41"/>
        <v>#REF!</v>
      </c>
      <c r="G284" s="208" t="e">
        <f t="shared" si="41"/>
        <v>#REF!</v>
      </c>
    </row>
    <row r="285" spans="1:7" ht="12.75">
      <c r="A285" s="132"/>
      <c r="B285" s="133" t="s">
        <v>389</v>
      </c>
      <c r="C285" s="90"/>
      <c r="D285" s="208" t="e">
        <f>#REF!*1.1</f>
        <v>#REF!</v>
      </c>
      <c r="E285" s="208" t="e">
        <f t="shared" si="40"/>
        <v>#REF!</v>
      </c>
      <c r="F285" s="208" t="e">
        <f t="shared" si="41"/>
        <v>#REF!</v>
      </c>
      <c r="G285" s="208" t="e">
        <f t="shared" si="41"/>
        <v>#REF!</v>
      </c>
    </row>
    <row r="286" spans="1:7" ht="12.75">
      <c r="A286" s="132"/>
      <c r="B286" s="133" t="s">
        <v>390</v>
      </c>
      <c r="C286" s="90"/>
      <c r="D286" s="208" t="e">
        <f>#REF!*1.1</f>
        <v>#REF!</v>
      </c>
      <c r="E286" s="208" t="e">
        <f t="shared" si="40"/>
        <v>#REF!</v>
      </c>
      <c r="F286" s="208" t="e">
        <f t="shared" si="41"/>
        <v>#REF!</v>
      </c>
      <c r="G286" s="208" t="e">
        <f t="shared" si="41"/>
        <v>#REF!</v>
      </c>
    </row>
    <row r="287" spans="1:7" ht="13.5" thickBot="1">
      <c r="A287" s="132"/>
      <c r="B287" s="134" t="s">
        <v>391</v>
      </c>
      <c r="C287" s="94"/>
      <c r="D287" s="208"/>
      <c r="E287" s="183"/>
      <c r="F287" s="183"/>
      <c r="G287" s="183"/>
    </row>
    <row r="288" spans="1:7" ht="12.75">
      <c r="A288" s="132" t="s">
        <v>252</v>
      </c>
      <c r="B288" s="163" t="s">
        <v>394</v>
      </c>
      <c r="C288" s="88"/>
      <c r="D288" s="208"/>
      <c r="E288" s="183"/>
      <c r="F288" s="183"/>
      <c r="G288" s="183"/>
    </row>
    <row r="289" spans="1:7" ht="12.75">
      <c r="A289" s="132"/>
      <c r="B289" s="133" t="s">
        <v>357</v>
      </c>
      <c r="C289" s="90"/>
      <c r="D289" s="208" t="e">
        <f>#REF!*1.1</f>
        <v>#REF!</v>
      </c>
      <c r="E289" s="208" t="e">
        <f>D289*1.1</f>
        <v>#REF!</v>
      </c>
      <c r="F289" s="208" t="e">
        <f aca="true" t="shared" si="42" ref="F289:G291">E289*1.1</f>
        <v>#REF!</v>
      </c>
      <c r="G289" s="208" t="e">
        <f t="shared" si="42"/>
        <v>#REF!</v>
      </c>
    </row>
    <row r="290" spans="1:7" ht="12.75">
      <c r="A290" s="132"/>
      <c r="B290" s="133" t="s">
        <v>389</v>
      </c>
      <c r="C290" s="90"/>
      <c r="D290" s="208" t="e">
        <f>#REF!*1.1</f>
        <v>#REF!</v>
      </c>
      <c r="E290" s="208" t="e">
        <f>D290*1.1</f>
        <v>#REF!</v>
      </c>
      <c r="F290" s="208" t="e">
        <f t="shared" si="42"/>
        <v>#REF!</v>
      </c>
      <c r="G290" s="208" t="e">
        <f t="shared" si="42"/>
        <v>#REF!</v>
      </c>
    </row>
    <row r="291" spans="1:7" ht="12.75">
      <c r="A291" s="132"/>
      <c r="B291" s="133" t="s">
        <v>390</v>
      </c>
      <c r="C291" s="90"/>
      <c r="D291" s="208" t="e">
        <f>#REF!*1.1</f>
        <v>#REF!</v>
      </c>
      <c r="E291" s="208" t="e">
        <f>D291*1.1</f>
        <v>#REF!</v>
      </c>
      <c r="F291" s="208" t="e">
        <f t="shared" si="42"/>
        <v>#REF!</v>
      </c>
      <c r="G291" s="208" t="e">
        <f t="shared" si="42"/>
        <v>#REF!</v>
      </c>
    </row>
    <row r="292" spans="1:7" ht="13.5" thickBot="1">
      <c r="A292" s="132"/>
      <c r="B292" s="164" t="s">
        <v>391</v>
      </c>
      <c r="C292" s="165"/>
      <c r="D292" s="208" t="e">
        <f>#REF!*1.1</f>
        <v>#REF!</v>
      </c>
      <c r="E292" s="208" t="e">
        <f>D292*1.1</f>
        <v>#REF!</v>
      </c>
      <c r="F292" s="183"/>
      <c r="G292" s="208">
        <f>F292*1.1</f>
        <v>0</v>
      </c>
    </row>
    <row r="293" spans="1:7" ht="12.75">
      <c r="A293" s="132"/>
      <c r="B293" s="163" t="s">
        <v>395</v>
      </c>
      <c r="C293" s="88"/>
      <c r="D293" s="208"/>
      <c r="E293" s="183"/>
      <c r="F293" s="183"/>
      <c r="G293" s="183"/>
    </row>
    <row r="294" spans="1:7" ht="12.75">
      <c r="A294" s="132"/>
      <c r="B294" s="133" t="s">
        <v>357</v>
      </c>
      <c r="C294" s="90"/>
      <c r="D294" s="208" t="e">
        <f>#REF!*1.1</f>
        <v>#REF!</v>
      </c>
      <c r="E294" s="208" t="e">
        <f>D294*1.1</f>
        <v>#REF!</v>
      </c>
      <c r="F294" s="208" t="e">
        <f aca="true" t="shared" si="43" ref="F294:G297">E294*1.1</f>
        <v>#REF!</v>
      </c>
      <c r="G294" s="208" t="e">
        <f t="shared" si="43"/>
        <v>#REF!</v>
      </c>
    </row>
    <row r="295" spans="1:7" ht="12.75">
      <c r="A295" s="132"/>
      <c r="B295" s="133" t="s">
        <v>389</v>
      </c>
      <c r="C295" s="90"/>
      <c r="D295" s="208" t="e">
        <f>#REF!*1.1</f>
        <v>#REF!</v>
      </c>
      <c r="E295" s="208" t="e">
        <f>D295*1.1</f>
        <v>#REF!</v>
      </c>
      <c r="F295" s="208" t="e">
        <f t="shared" si="43"/>
        <v>#REF!</v>
      </c>
      <c r="G295" s="208" t="e">
        <f t="shared" si="43"/>
        <v>#REF!</v>
      </c>
    </row>
    <row r="296" spans="1:7" ht="12.75">
      <c r="A296" s="132"/>
      <c r="B296" s="133" t="s">
        <v>390</v>
      </c>
      <c r="C296" s="90"/>
      <c r="D296" s="208" t="e">
        <f>#REF!*1.1</f>
        <v>#REF!</v>
      </c>
      <c r="E296" s="208" t="e">
        <f>D296*1.1</f>
        <v>#REF!</v>
      </c>
      <c r="F296" s="208" t="e">
        <f t="shared" si="43"/>
        <v>#REF!</v>
      </c>
      <c r="G296" s="208" t="e">
        <f t="shared" si="43"/>
        <v>#REF!</v>
      </c>
    </row>
    <row r="297" spans="1:7" ht="13.5" thickBot="1">
      <c r="A297" s="132"/>
      <c r="B297" s="164" t="s">
        <v>391</v>
      </c>
      <c r="C297" s="165"/>
      <c r="D297" s="208" t="e">
        <f>#REF!*1.1</f>
        <v>#REF!</v>
      </c>
      <c r="E297" s="208" t="e">
        <f>D297*1.1</f>
        <v>#REF!</v>
      </c>
      <c r="F297" s="208" t="e">
        <f t="shared" si="43"/>
        <v>#REF!</v>
      </c>
      <c r="G297" s="208" t="e">
        <f t="shared" si="43"/>
        <v>#REF!</v>
      </c>
    </row>
    <row r="298" spans="1:7" ht="12.75">
      <c r="A298" s="132"/>
      <c r="B298" s="163" t="s">
        <v>396</v>
      </c>
      <c r="C298" s="88"/>
      <c r="D298" s="208"/>
      <c r="E298" s="183"/>
      <c r="F298" s="183"/>
      <c r="G298" s="183"/>
    </row>
    <row r="299" spans="1:7" ht="12.75">
      <c r="A299" s="132"/>
      <c r="B299" s="133" t="s">
        <v>357</v>
      </c>
      <c r="C299" s="90"/>
      <c r="D299" s="208" t="e">
        <f>#REF!*1.1</f>
        <v>#REF!</v>
      </c>
      <c r="E299" s="208" t="e">
        <f>D299*1.1</f>
        <v>#REF!</v>
      </c>
      <c r="F299" s="208" t="e">
        <f aca="true" t="shared" si="44" ref="F299:G302">E299*1.1</f>
        <v>#REF!</v>
      </c>
      <c r="G299" s="208" t="e">
        <f t="shared" si="44"/>
        <v>#REF!</v>
      </c>
    </row>
    <row r="300" spans="1:7" ht="12.75">
      <c r="A300" s="132"/>
      <c r="B300" s="133" t="s">
        <v>389</v>
      </c>
      <c r="C300" s="90"/>
      <c r="D300" s="208" t="e">
        <f>#REF!*1.1</f>
        <v>#REF!</v>
      </c>
      <c r="E300" s="208" t="e">
        <f>D300*1.1</f>
        <v>#REF!</v>
      </c>
      <c r="F300" s="208" t="e">
        <f t="shared" si="44"/>
        <v>#REF!</v>
      </c>
      <c r="G300" s="208" t="e">
        <f t="shared" si="44"/>
        <v>#REF!</v>
      </c>
    </row>
    <row r="301" spans="1:7" ht="12.75">
      <c r="A301" s="132"/>
      <c r="B301" s="133" t="s">
        <v>390</v>
      </c>
      <c r="C301" s="90"/>
      <c r="D301" s="208" t="e">
        <f>#REF!*1.1</f>
        <v>#REF!</v>
      </c>
      <c r="E301" s="208" t="e">
        <f>D301*1.1</f>
        <v>#REF!</v>
      </c>
      <c r="F301" s="208" t="e">
        <f t="shared" si="44"/>
        <v>#REF!</v>
      </c>
      <c r="G301" s="208" t="e">
        <f t="shared" si="44"/>
        <v>#REF!</v>
      </c>
    </row>
    <row r="302" spans="1:7" ht="13.5" thickBot="1">
      <c r="A302" s="132"/>
      <c r="B302" s="134" t="s">
        <v>391</v>
      </c>
      <c r="C302" s="94"/>
      <c r="D302" s="208" t="e">
        <f>#REF!*1.1</f>
        <v>#REF!</v>
      </c>
      <c r="E302" s="208" t="e">
        <f>D302*1.1</f>
        <v>#REF!</v>
      </c>
      <c r="F302" s="208" t="e">
        <f t="shared" si="44"/>
        <v>#REF!</v>
      </c>
      <c r="G302" s="208" t="e">
        <f t="shared" si="44"/>
        <v>#REF!</v>
      </c>
    </row>
    <row r="303" spans="1:7" ht="12.75">
      <c r="A303" s="132"/>
      <c r="B303" s="163" t="s">
        <v>397</v>
      </c>
      <c r="C303" s="88"/>
      <c r="D303" s="208"/>
      <c r="E303" s="183"/>
      <c r="F303" s="183"/>
      <c r="G303" s="183"/>
    </row>
    <row r="304" spans="1:7" ht="12.75">
      <c r="A304" s="132"/>
      <c r="B304" s="133" t="s">
        <v>357</v>
      </c>
      <c r="C304" s="90"/>
      <c r="D304" s="208" t="e">
        <f>#REF!*1.1</f>
        <v>#REF!</v>
      </c>
      <c r="E304" s="208" t="e">
        <f>D304*1.1</f>
        <v>#REF!</v>
      </c>
      <c r="F304" s="208" t="e">
        <f aca="true" t="shared" si="45" ref="F304:G307">E304*1.1</f>
        <v>#REF!</v>
      </c>
      <c r="G304" s="208" t="e">
        <f t="shared" si="45"/>
        <v>#REF!</v>
      </c>
    </row>
    <row r="305" spans="1:7" ht="12.75">
      <c r="A305" s="132"/>
      <c r="B305" s="133" t="s">
        <v>389</v>
      </c>
      <c r="C305" s="90"/>
      <c r="D305" s="208" t="e">
        <f>#REF!*1.1</f>
        <v>#REF!</v>
      </c>
      <c r="E305" s="208" t="e">
        <f>D305*1.1</f>
        <v>#REF!</v>
      </c>
      <c r="F305" s="208" t="e">
        <f t="shared" si="45"/>
        <v>#REF!</v>
      </c>
      <c r="G305" s="208" t="e">
        <f t="shared" si="45"/>
        <v>#REF!</v>
      </c>
    </row>
    <row r="306" spans="1:7" ht="12.75">
      <c r="A306" s="132"/>
      <c r="B306" s="133" t="s">
        <v>390</v>
      </c>
      <c r="C306" s="90"/>
      <c r="D306" s="208" t="e">
        <f>#REF!*1.1</f>
        <v>#REF!</v>
      </c>
      <c r="E306" s="208" t="e">
        <f>D306*1.1</f>
        <v>#REF!</v>
      </c>
      <c r="F306" s="208" t="e">
        <f t="shared" si="45"/>
        <v>#REF!</v>
      </c>
      <c r="G306" s="208" t="e">
        <f t="shared" si="45"/>
        <v>#REF!</v>
      </c>
    </row>
    <row r="307" spans="1:7" ht="13.5" thickBot="1">
      <c r="A307" s="132"/>
      <c r="B307" s="134" t="s">
        <v>391</v>
      </c>
      <c r="C307" s="94"/>
      <c r="D307" s="208" t="e">
        <f>#REF!*1.1</f>
        <v>#REF!</v>
      </c>
      <c r="E307" s="208" t="e">
        <f>D307*1.1</f>
        <v>#REF!</v>
      </c>
      <c r="F307" s="208" t="e">
        <f t="shared" si="45"/>
        <v>#REF!</v>
      </c>
      <c r="G307" s="208" t="e">
        <f t="shared" si="45"/>
        <v>#REF!</v>
      </c>
    </row>
    <row r="308" spans="1:7" ht="12.75">
      <c r="A308" s="132"/>
      <c r="B308" s="163" t="s">
        <v>398</v>
      </c>
      <c r="C308" s="88"/>
      <c r="D308" s="208"/>
      <c r="E308" s="183"/>
      <c r="F308" s="183"/>
      <c r="G308" s="183"/>
    </row>
    <row r="309" spans="1:7" ht="12.75">
      <c r="A309" s="132"/>
      <c r="B309" s="133" t="s">
        <v>357</v>
      </c>
      <c r="C309" s="90"/>
      <c r="D309" s="208" t="e">
        <f>#REF!*1.1</f>
        <v>#REF!</v>
      </c>
      <c r="E309" s="208" t="e">
        <f>D309*1.1</f>
        <v>#REF!</v>
      </c>
      <c r="F309" s="208" t="e">
        <f aca="true" t="shared" si="46" ref="F309:G312">E309*1.1</f>
        <v>#REF!</v>
      </c>
      <c r="G309" s="208" t="e">
        <f t="shared" si="46"/>
        <v>#REF!</v>
      </c>
    </row>
    <row r="310" spans="1:7" ht="12.75">
      <c r="A310" s="132"/>
      <c r="B310" s="133" t="s">
        <v>389</v>
      </c>
      <c r="C310" s="90"/>
      <c r="D310" s="208" t="e">
        <f>#REF!*1.1</f>
        <v>#REF!</v>
      </c>
      <c r="E310" s="208" t="e">
        <f>D310*1.1</f>
        <v>#REF!</v>
      </c>
      <c r="F310" s="208" t="e">
        <f t="shared" si="46"/>
        <v>#REF!</v>
      </c>
      <c r="G310" s="208" t="e">
        <f t="shared" si="46"/>
        <v>#REF!</v>
      </c>
    </row>
    <row r="311" spans="1:7" ht="12.75">
      <c r="A311" s="132"/>
      <c r="B311" s="133" t="s">
        <v>390</v>
      </c>
      <c r="C311" s="90"/>
      <c r="D311" s="208" t="e">
        <f>#REF!*1.1</f>
        <v>#REF!</v>
      </c>
      <c r="E311" s="208" t="e">
        <f>D311*1.1</f>
        <v>#REF!</v>
      </c>
      <c r="F311" s="208" t="e">
        <f t="shared" si="46"/>
        <v>#REF!</v>
      </c>
      <c r="G311" s="208" t="e">
        <f t="shared" si="46"/>
        <v>#REF!</v>
      </c>
    </row>
    <row r="312" spans="1:7" ht="13.5" thickBot="1">
      <c r="A312" s="132"/>
      <c r="B312" s="134" t="s">
        <v>391</v>
      </c>
      <c r="C312" s="94"/>
      <c r="D312" s="208" t="e">
        <f>#REF!*1.1</f>
        <v>#REF!</v>
      </c>
      <c r="E312" s="208" t="e">
        <f>D312*1.1</f>
        <v>#REF!</v>
      </c>
      <c r="F312" s="208" t="e">
        <f t="shared" si="46"/>
        <v>#REF!</v>
      </c>
      <c r="G312" s="208" t="e">
        <f t="shared" si="46"/>
        <v>#REF!</v>
      </c>
    </row>
    <row r="313" spans="1:7" ht="12.75">
      <c r="A313" s="132"/>
      <c r="B313" s="135" t="s">
        <v>399</v>
      </c>
      <c r="C313" s="88"/>
      <c r="D313" s="208"/>
      <c r="E313" s="183"/>
      <c r="F313" s="183"/>
      <c r="G313" s="183"/>
    </row>
    <row r="314" spans="1:7" ht="12.75">
      <c r="A314" s="132"/>
      <c r="B314" s="133" t="s">
        <v>357</v>
      </c>
      <c r="C314" s="90"/>
      <c r="D314" s="208" t="e">
        <f>#REF!*1.1</f>
        <v>#REF!</v>
      </c>
      <c r="E314" s="208" t="e">
        <f>D314*1.1</f>
        <v>#REF!</v>
      </c>
      <c r="F314" s="208" t="e">
        <f aca="true" t="shared" si="47" ref="F314:G317">E314*1.1</f>
        <v>#REF!</v>
      </c>
      <c r="G314" s="208" t="e">
        <f t="shared" si="47"/>
        <v>#REF!</v>
      </c>
    </row>
    <row r="315" spans="1:7" ht="12.75">
      <c r="A315" s="132"/>
      <c r="B315" s="133" t="s">
        <v>389</v>
      </c>
      <c r="C315" s="90"/>
      <c r="D315" s="208" t="e">
        <f>#REF!*1.1</f>
        <v>#REF!</v>
      </c>
      <c r="E315" s="208" t="e">
        <f>D315*1.1</f>
        <v>#REF!</v>
      </c>
      <c r="F315" s="208" t="e">
        <f t="shared" si="47"/>
        <v>#REF!</v>
      </c>
      <c r="G315" s="208" t="e">
        <f t="shared" si="47"/>
        <v>#REF!</v>
      </c>
    </row>
    <row r="316" spans="1:7" ht="12.75">
      <c r="A316" s="132"/>
      <c r="B316" s="133" t="s">
        <v>390</v>
      </c>
      <c r="C316" s="90"/>
      <c r="D316" s="208" t="e">
        <f>#REF!*1.1</f>
        <v>#REF!</v>
      </c>
      <c r="E316" s="208" t="e">
        <f>D316*1.1</f>
        <v>#REF!</v>
      </c>
      <c r="F316" s="208" t="e">
        <f t="shared" si="47"/>
        <v>#REF!</v>
      </c>
      <c r="G316" s="208" t="e">
        <f t="shared" si="47"/>
        <v>#REF!</v>
      </c>
    </row>
    <row r="317" spans="1:7" ht="13.5" thickBot="1">
      <c r="A317" s="132"/>
      <c r="B317" s="134" t="s">
        <v>391</v>
      </c>
      <c r="C317" s="94"/>
      <c r="D317" s="208" t="e">
        <f>#REF!*1.1</f>
        <v>#REF!</v>
      </c>
      <c r="E317" s="208" t="e">
        <f>D317*1.1</f>
        <v>#REF!</v>
      </c>
      <c r="F317" s="208" t="e">
        <f t="shared" si="47"/>
        <v>#REF!</v>
      </c>
      <c r="G317" s="208" t="e">
        <f t="shared" si="47"/>
        <v>#REF!</v>
      </c>
    </row>
    <row r="318" spans="1:7" ht="12.75">
      <c r="A318" s="132"/>
      <c r="B318" s="163" t="s">
        <v>400</v>
      </c>
      <c r="C318" s="88"/>
      <c r="D318" s="208"/>
      <c r="E318" s="183"/>
      <c r="F318" s="183"/>
      <c r="G318" s="183"/>
    </row>
    <row r="319" spans="1:7" ht="12.75">
      <c r="A319" s="132"/>
      <c r="B319" s="133" t="s">
        <v>357</v>
      </c>
      <c r="C319" s="90"/>
      <c r="D319" s="208" t="e">
        <f>#REF!*1.1</f>
        <v>#REF!</v>
      </c>
      <c r="E319" s="208" t="e">
        <f>D319*1.1</f>
        <v>#REF!</v>
      </c>
      <c r="F319" s="208" t="e">
        <f aca="true" t="shared" si="48" ref="F319:G322">E319*1.1</f>
        <v>#REF!</v>
      </c>
      <c r="G319" s="208" t="e">
        <f t="shared" si="48"/>
        <v>#REF!</v>
      </c>
    </row>
    <row r="320" spans="1:7" ht="12.75">
      <c r="A320" s="132"/>
      <c r="B320" s="133" t="s">
        <v>389</v>
      </c>
      <c r="C320" s="90"/>
      <c r="D320" s="208" t="e">
        <f>#REF!*1.1</f>
        <v>#REF!</v>
      </c>
      <c r="E320" s="208" t="e">
        <f>D320*1.1</f>
        <v>#REF!</v>
      </c>
      <c r="F320" s="208" t="e">
        <f t="shared" si="48"/>
        <v>#REF!</v>
      </c>
      <c r="G320" s="208" t="e">
        <f t="shared" si="48"/>
        <v>#REF!</v>
      </c>
    </row>
    <row r="321" spans="1:7" ht="12.75">
      <c r="A321" s="132"/>
      <c r="B321" s="133" t="s">
        <v>390</v>
      </c>
      <c r="C321" s="90"/>
      <c r="D321" s="208" t="e">
        <f>#REF!*1.1</f>
        <v>#REF!</v>
      </c>
      <c r="E321" s="208" t="e">
        <f>D321*1.1</f>
        <v>#REF!</v>
      </c>
      <c r="F321" s="208" t="e">
        <f t="shared" si="48"/>
        <v>#REF!</v>
      </c>
      <c r="G321" s="208" t="e">
        <f t="shared" si="48"/>
        <v>#REF!</v>
      </c>
    </row>
    <row r="322" spans="1:7" ht="13.5" thickBot="1">
      <c r="A322" s="132"/>
      <c r="B322" s="134" t="s">
        <v>391</v>
      </c>
      <c r="C322" s="94"/>
      <c r="D322" s="208" t="e">
        <f>#REF!*1.1</f>
        <v>#REF!</v>
      </c>
      <c r="E322" s="208" t="e">
        <f>D322*1.1</f>
        <v>#REF!</v>
      </c>
      <c r="F322" s="208" t="e">
        <f t="shared" si="48"/>
        <v>#REF!</v>
      </c>
      <c r="G322" s="208" t="e">
        <f t="shared" si="48"/>
        <v>#REF!</v>
      </c>
    </row>
    <row r="323" spans="1:7" ht="12.75">
      <c r="A323" s="132"/>
      <c r="B323" s="163" t="s">
        <v>401</v>
      </c>
      <c r="C323" s="88"/>
      <c r="D323" s="208"/>
      <c r="E323" s="183"/>
      <c r="F323" s="183"/>
      <c r="G323" s="183"/>
    </row>
    <row r="324" spans="1:7" ht="12.75">
      <c r="A324" s="132"/>
      <c r="B324" s="133" t="s">
        <v>357</v>
      </c>
      <c r="C324" s="90"/>
      <c r="D324" s="208" t="e">
        <f>#REF!*1.1</f>
        <v>#REF!</v>
      </c>
      <c r="E324" s="208" t="e">
        <f>D324*1.1</f>
        <v>#REF!</v>
      </c>
      <c r="F324" s="208" t="e">
        <f aca="true" t="shared" si="49" ref="F324:G327">E324*1.1</f>
        <v>#REF!</v>
      </c>
      <c r="G324" s="208" t="e">
        <f t="shared" si="49"/>
        <v>#REF!</v>
      </c>
    </row>
    <row r="325" spans="1:7" ht="12.75">
      <c r="A325" s="132"/>
      <c r="B325" s="133" t="s">
        <v>389</v>
      </c>
      <c r="C325" s="90"/>
      <c r="D325" s="208" t="e">
        <f>#REF!*1.1</f>
        <v>#REF!</v>
      </c>
      <c r="E325" s="208" t="e">
        <f>D325*1.1</f>
        <v>#REF!</v>
      </c>
      <c r="F325" s="208" t="e">
        <f t="shared" si="49"/>
        <v>#REF!</v>
      </c>
      <c r="G325" s="208" t="e">
        <f t="shared" si="49"/>
        <v>#REF!</v>
      </c>
    </row>
    <row r="326" spans="1:7" ht="12.75">
      <c r="A326" s="132"/>
      <c r="B326" s="133" t="s">
        <v>390</v>
      </c>
      <c r="C326" s="90"/>
      <c r="D326" s="208" t="e">
        <f>#REF!*1.1</f>
        <v>#REF!</v>
      </c>
      <c r="E326" s="208" t="e">
        <f>D326*1.1</f>
        <v>#REF!</v>
      </c>
      <c r="F326" s="208" t="e">
        <f t="shared" si="49"/>
        <v>#REF!</v>
      </c>
      <c r="G326" s="208" t="e">
        <f t="shared" si="49"/>
        <v>#REF!</v>
      </c>
    </row>
    <row r="327" spans="1:7" ht="13.5" thickBot="1">
      <c r="A327" s="132"/>
      <c r="B327" s="134" t="s">
        <v>391</v>
      </c>
      <c r="C327" s="94"/>
      <c r="D327" s="208" t="e">
        <f>#REF!*1.1</f>
        <v>#REF!</v>
      </c>
      <c r="E327" s="208" t="e">
        <f>D327*1.1</f>
        <v>#REF!</v>
      </c>
      <c r="F327" s="208" t="e">
        <f t="shared" si="49"/>
        <v>#REF!</v>
      </c>
      <c r="G327" s="208" t="e">
        <f t="shared" si="49"/>
        <v>#REF!</v>
      </c>
    </row>
    <row r="328" spans="1:7" ht="12.75">
      <c r="A328" s="132"/>
      <c r="B328" s="163" t="s">
        <v>402</v>
      </c>
      <c r="C328" s="166"/>
      <c r="D328" s="191"/>
      <c r="E328" s="183"/>
      <c r="F328" s="183"/>
      <c r="G328" s="183"/>
    </row>
    <row r="329" spans="1:7" ht="12.75">
      <c r="A329" s="132"/>
      <c r="B329" s="133" t="s">
        <v>357</v>
      </c>
      <c r="C329" s="167"/>
      <c r="D329" s="208" t="e">
        <f>#REF!*1.1</f>
        <v>#REF!</v>
      </c>
      <c r="E329" s="208" t="e">
        <f>D329*1.1</f>
        <v>#REF!</v>
      </c>
      <c r="F329" s="208" t="e">
        <f aca="true" t="shared" si="50" ref="F329:G332">E329*1.1</f>
        <v>#REF!</v>
      </c>
      <c r="G329" s="208" t="e">
        <f t="shared" si="50"/>
        <v>#REF!</v>
      </c>
    </row>
    <row r="330" spans="1:7" ht="12.75">
      <c r="A330" s="132"/>
      <c r="B330" s="133" t="s">
        <v>389</v>
      </c>
      <c r="C330" s="167"/>
      <c r="D330" s="208" t="e">
        <f>#REF!*1.1</f>
        <v>#REF!</v>
      </c>
      <c r="E330" s="208" t="e">
        <f>D330*1.1</f>
        <v>#REF!</v>
      </c>
      <c r="F330" s="208" t="e">
        <f t="shared" si="50"/>
        <v>#REF!</v>
      </c>
      <c r="G330" s="208" t="e">
        <f t="shared" si="50"/>
        <v>#REF!</v>
      </c>
    </row>
    <row r="331" spans="1:7" ht="12.75">
      <c r="A331" s="132"/>
      <c r="B331" s="133" t="s">
        <v>390</v>
      </c>
      <c r="C331" s="167"/>
      <c r="D331" s="208" t="e">
        <f>#REF!*1.1</f>
        <v>#REF!</v>
      </c>
      <c r="E331" s="208" t="e">
        <f>D331*1.1</f>
        <v>#REF!</v>
      </c>
      <c r="F331" s="208" t="e">
        <f t="shared" si="50"/>
        <v>#REF!</v>
      </c>
      <c r="G331" s="208" t="e">
        <f t="shared" si="50"/>
        <v>#REF!</v>
      </c>
    </row>
    <row r="332" spans="1:7" ht="13.5" thickBot="1">
      <c r="A332" s="132"/>
      <c r="B332" s="134" t="s">
        <v>391</v>
      </c>
      <c r="C332" s="168"/>
      <c r="D332" s="208" t="e">
        <f>#REF!*1.1</f>
        <v>#REF!</v>
      </c>
      <c r="E332" s="208" t="e">
        <f>D332*1.1</f>
        <v>#REF!</v>
      </c>
      <c r="F332" s="208" t="e">
        <f t="shared" si="50"/>
        <v>#REF!</v>
      </c>
      <c r="G332" s="208" t="e">
        <f t="shared" si="50"/>
        <v>#REF!</v>
      </c>
    </row>
    <row r="333" spans="1:7" ht="12.75">
      <c r="A333" s="132"/>
      <c r="B333" s="163" t="s">
        <v>404</v>
      </c>
      <c r="C333" s="166"/>
      <c r="D333" s="208"/>
      <c r="E333" s="183"/>
      <c r="F333" s="183"/>
      <c r="G333" s="183"/>
    </row>
    <row r="334" spans="1:7" ht="12.75">
      <c r="A334" s="132"/>
      <c r="B334" s="169" t="s">
        <v>403</v>
      </c>
      <c r="C334" s="167"/>
      <c r="D334" s="208"/>
      <c r="E334" s="183"/>
      <c r="F334" s="183"/>
      <c r="G334" s="183"/>
    </row>
    <row r="335" spans="1:7" ht="12.75">
      <c r="A335" s="132"/>
      <c r="B335" s="133" t="s">
        <v>357</v>
      </c>
      <c r="C335" s="90"/>
      <c r="D335" s="208" t="e">
        <f>#REF!*1.1</f>
        <v>#REF!</v>
      </c>
      <c r="E335" s="208" t="e">
        <f>D335*1.1</f>
        <v>#REF!</v>
      </c>
      <c r="F335" s="208" t="e">
        <f aca="true" t="shared" si="51" ref="F335:G338">E335*1.1</f>
        <v>#REF!</v>
      </c>
      <c r="G335" s="208" t="e">
        <f t="shared" si="51"/>
        <v>#REF!</v>
      </c>
    </row>
    <row r="336" spans="1:7" ht="12.75">
      <c r="A336" s="132"/>
      <c r="B336" s="133" t="s">
        <v>389</v>
      </c>
      <c r="C336" s="90"/>
      <c r="D336" s="208" t="e">
        <f>#REF!*1.1</f>
        <v>#REF!</v>
      </c>
      <c r="E336" s="208" t="e">
        <f>D336*1.1</f>
        <v>#REF!</v>
      </c>
      <c r="F336" s="208" t="e">
        <f t="shared" si="51"/>
        <v>#REF!</v>
      </c>
      <c r="G336" s="208" t="e">
        <f t="shared" si="51"/>
        <v>#REF!</v>
      </c>
    </row>
    <row r="337" spans="1:7" ht="12.75">
      <c r="A337" s="132"/>
      <c r="B337" s="133" t="s">
        <v>390</v>
      </c>
      <c r="C337" s="90"/>
      <c r="D337" s="208" t="e">
        <f>#REF!*1.1</f>
        <v>#REF!</v>
      </c>
      <c r="E337" s="208" t="e">
        <f>D337*1.1</f>
        <v>#REF!</v>
      </c>
      <c r="F337" s="208" t="e">
        <f t="shared" si="51"/>
        <v>#REF!</v>
      </c>
      <c r="G337" s="208" t="e">
        <f t="shared" si="51"/>
        <v>#REF!</v>
      </c>
    </row>
    <row r="338" spans="1:7" ht="13.5" thickBot="1">
      <c r="A338" s="132"/>
      <c r="B338" s="134" t="s">
        <v>391</v>
      </c>
      <c r="C338" s="94"/>
      <c r="D338" s="208" t="e">
        <f>#REF!*1.1</f>
        <v>#REF!</v>
      </c>
      <c r="E338" s="208" t="e">
        <f>D338*1.1</f>
        <v>#REF!</v>
      </c>
      <c r="F338" s="208" t="e">
        <f t="shared" si="51"/>
        <v>#REF!</v>
      </c>
      <c r="G338" s="208" t="e">
        <f t="shared" si="51"/>
        <v>#REF!</v>
      </c>
    </row>
    <row r="339" spans="1:7" ht="12.75">
      <c r="A339" s="132"/>
      <c r="B339" s="163" t="s">
        <v>405</v>
      </c>
      <c r="C339" s="88"/>
      <c r="D339" s="208"/>
      <c r="E339" s="183"/>
      <c r="F339" s="183"/>
      <c r="G339" s="183"/>
    </row>
    <row r="340" spans="1:7" ht="12.75">
      <c r="A340" s="132"/>
      <c r="B340" s="133" t="s">
        <v>357</v>
      </c>
      <c r="C340" s="90"/>
      <c r="D340" s="208" t="e">
        <f>#REF!*1.1</f>
        <v>#REF!</v>
      </c>
      <c r="E340" s="208" t="e">
        <f>D340*1.1</f>
        <v>#REF!</v>
      </c>
      <c r="F340" s="208" t="e">
        <f aca="true" t="shared" si="52" ref="F340:G343">E340*1.1</f>
        <v>#REF!</v>
      </c>
      <c r="G340" s="208" t="e">
        <f t="shared" si="52"/>
        <v>#REF!</v>
      </c>
    </row>
    <row r="341" spans="1:7" ht="12.75">
      <c r="A341" s="132"/>
      <c r="B341" s="133" t="s">
        <v>389</v>
      </c>
      <c r="C341" s="90"/>
      <c r="D341" s="208" t="e">
        <f>#REF!*1.1</f>
        <v>#REF!</v>
      </c>
      <c r="E341" s="208" t="e">
        <f>D341*1.1</f>
        <v>#REF!</v>
      </c>
      <c r="F341" s="208" t="e">
        <f t="shared" si="52"/>
        <v>#REF!</v>
      </c>
      <c r="G341" s="208" t="e">
        <f t="shared" si="52"/>
        <v>#REF!</v>
      </c>
    </row>
    <row r="342" spans="1:7" ht="12.75">
      <c r="A342" s="132"/>
      <c r="B342" s="133" t="s">
        <v>390</v>
      </c>
      <c r="C342" s="90"/>
      <c r="D342" s="208" t="e">
        <f>#REF!*1.1</f>
        <v>#REF!</v>
      </c>
      <c r="E342" s="208" t="e">
        <f>D342*1.1</f>
        <v>#REF!</v>
      </c>
      <c r="F342" s="208" t="e">
        <f t="shared" si="52"/>
        <v>#REF!</v>
      </c>
      <c r="G342" s="208" t="e">
        <f t="shared" si="52"/>
        <v>#REF!</v>
      </c>
    </row>
    <row r="343" spans="1:7" ht="13.5" thickBot="1">
      <c r="A343" s="132"/>
      <c r="B343" s="134" t="s">
        <v>391</v>
      </c>
      <c r="C343" s="94"/>
      <c r="D343" s="208" t="e">
        <f>#REF!*1.1</f>
        <v>#REF!</v>
      </c>
      <c r="E343" s="208" t="e">
        <f>D343*1.1</f>
        <v>#REF!</v>
      </c>
      <c r="F343" s="208" t="e">
        <f t="shared" si="52"/>
        <v>#REF!</v>
      </c>
      <c r="G343" s="208" t="e">
        <f t="shared" si="52"/>
        <v>#REF!</v>
      </c>
    </row>
    <row r="344" spans="1:7" ht="12.75">
      <c r="A344" s="132"/>
      <c r="B344" s="163" t="s">
        <v>406</v>
      </c>
      <c r="C344" s="88"/>
      <c r="D344" s="208"/>
      <c r="E344" s="183"/>
      <c r="F344" s="183"/>
      <c r="G344" s="183"/>
    </row>
    <row r="345" spans="1:7" ht="12.75">
      <c r="A345" s="132"/>
      <c r="B345" s="133" t="s">
        <v>357</v>
      </c>
      <c r="C345" s="90"/>
      <c r="D345" s="208" t="e">
        <f>#REF!*1.1</f>
        <v>#REF!</v>
      </c>
      <c r="E345" s="208" t="e">
        <f>D345*1.1</f>
        <v>#REF!</v>
      </c>
      <c r="F345" s="208" t="e">
        <f aca="true" t="shared" si="53" ref="F345:G348">E345*1.1</f>
        <v>#REF!</v>
      </c>
      <c r="G345" s="208" t="e">
        <f t="shared" si="53"/>
        <v>#REF!</v>
      </c>
    </row>
    <row r="346" spans="1:7" ht="12.75">
      <c r="A346" s="132"/>
      <c r="B346" s="133" t="s">
        <v>389</v>
      </c>
      <c r="C346" s="90"/>
      <c r="D346" s="208" t="e">
        <f>#REF!*1.1</f>
        <v>#REF!</v>
      </c>
      <c r="E346" s="208" t="e">
        <f>D346*1.1</f>
        <v>#REF!</v>
      </c>
      <c r="F346" s="208" t="e">
        <f t="shared" si="53"/>
        <v>#REF!</v>
      </c>
      <c r="G346" s="208" t="e">
        <f t="shared" si="53"/>
        <v>#REF!</v>
      </c>
    </row>
    <row r="347" spans="1:7" ht="12.75">
      <c r="A347" s="132"/>
      <c r="B347" s="133" t="s">
        <v>390</v>
      </c>
      <c r="C347" s="90"/>
      <c r="D347" s="208" t="e">
        <f>#REF!*1.1</f>
        <v>#REF!</v>
      </c>
      <c r="E347" s="208" t="e">
        <f>D347*1.1</f>
        <v>#REF!</v>
      </c>
      <c r="F347" s="208" t="e">
        <f t="shared" si="53"/>
        <v>#REF!</v>
      </c>
      <c r="G347" s="208" t="e">
        <f t="shared" si="53"/>
        <v>#REF!</v>
      </c>
    </row>
    <row r="348" spans="1:7" ht="13.5" thickBot="1">
      <c r="A348" s="132"/>
      <c r="B348" s="134" t="s">
        <v>391</v>
      </c>
      <c r="C348" s="94"/>
      <c r="D348" s="208" t="e">
        <f>#REF!*1.1</f>
        <v>#REF!</v>
      </c>
      <c r="E348" s="208" t="e">
        <f>D348*1.1</f>
        <v>#REF!</v>
      </c>
      <c r="F348" s="208" t="e">
        <f t="shared" si="53"/>
        <v>#REF!</v>
      </c>
      <c r="G348" s="208" t="e">
        <f t="shared" si="53"/>
        <v>#REF!</v>
      </c>
    </row>
    <row r="349" spans="1:7" ht="12.75">
      <c r="A349" s="132"/>
      <c r="B349" s="163" t="s">
        <v>407</v>
      </c>
      <c r="C349" s="88"/>
      <c r="D349" s="208"/>
      <c r="E349" s="183"/>
      <c r="F349" s="183"/>
      <c r="G349" s="183"/>
    </row>
    <row r="350" spans="1:7" ht="13.5" thickBot="1">
      <c r="A350" s="132"/>
      <c r="B350" s="134"/>
      <c r="C350" s="94"/>
      <c r="D350" s="208"/>
      <c r="E350" s="183"/>
      <c r="F350" s="183"/>
      <c r="G350" s="183"/>
    </row>
    <row r="351" spans="1:7" ht="12.75">
      <c r="A351" s="132"/>
      <c r="B351" s="163" t="s">
        <v>408</v>
      </c>
      <c r="C351" s="88"/>
      <c r="D351" s="208"/>
      <c r="E351" s="183"/>
      <c r="F351" s="183"/>
      <c r="G351" s="183"/>
    </row>
    <row r="352" spans="1:7" ht="12.75">
      <c r="A352" s="132"/>
      <c r="B352" s="133" t="s">
        <v>357</v>
      </c>
      <c r="C352" s="90"/>
      <c r="D352" s="208" t="e">
        <f>#REF!*1.1</f>
        <v>#REF!</v>
      </c>
      <c r="E352" s="208" t="e">
        <f>D352*1.1</f>
        <v>#REF!</v>
      </c>
      <c r="F352" s="208" t="e">
        <f aca="true" t="shared" si="54" ref="F352:G355">E352*1.1</f>
        <v>#REF!</v>
      </c>
      <c r="G352" s="208" t="e">
        <f t="shared" si="54"/>
        <v>#REF!</v>
      </c>
    </row>
    <row r="353" spans="1:7" ht="12.75">
      <c r="A353" s="132"/>
      <c r="B353" s="133" t="s">
        <v>389</v>
      </c>
      <c r="C353" s="90"/>
      <c r="D353" s="208" t="e">
        <f>#REF!*1.1</f>
        <v>#REF!</v>
      </c>
      <c r="E353" s="208" t="e">
        <f>D353*1.1</f>
        <v>#REF!</v>
      </c>
      <c r="F353" s="208" t="e">
        <f t="shared" si="54"/>
        <v>#REF!</v>
      </c>
      <c r="G353" s="208" t="e">
        <f t="shared" si="54"/>
        <v>#REF!</v>
      </c>
    </row>
    <row r="354" spans="1:7" ht="12.75">
      <c r="A354" s="132"/>
      <c r="B354" s="133" t="s">
        <v>390</v>
      </c>
      <c r="C354" s="90"/>
      <c r="D354" s="208" t="e">
        <f>#REF!*1.1</f>
        <v>#REF!</v>
      </c>
      <c r="E354" s="208" t="e">
        <f>D354*1.1</f>
        <v>#REF!</v>
      </c>
      <c r="F354" s="208" t="e">
        <f t="shared" si="54"/>
        <v>#REF!</v>
      </c>
      <c r="G354" s="208" t="e">
        <f t="shared" si="54"/>
        <v>#REF!</v>
      </c>
    </row>
    <row r="355" spans="1:8" ht="13.5" thickBot="1">
      <c r="A355" s="132"/>
      <c r="B355" s="134" t="s">
        <v>391</v>
      </c>
      <c r="C355" s="94"/>
      <c r="D355" s="208" t="e">
        <f>#REF!*1.1</f>
        <v>#REF!</v>
      </c>
      <c r="E355" s="208" t="e">
        <f>D355*1.1</f>
        <v>#REF!</v>
      </c>
      <c r="F355" s="208" t="e">
        <f t="shared" si="54"/>
        <v>#REF!</v>
      </c>
      <c r="G355" s="208" t="e">
        <f t="shared" si="54"/>
        <v>#REF!</v>
      </c>
      <c r="H355" s="211" t="s">
        <v>252</v>
      </c>
    </row>
    <row r="356" spans="1:7" ht="12.75">
      <c r="A356" s="132"/>
      <c r="B356" s="163" t="s">
        <v>409</v>
      </c>
      <c r="C356" s="88"/>
      <c r="D356" s="208"/>
      <c r="E356" s="183"/>
      <c r="F356" s="183"/>
      <c r="G356" s="183"/>
    </row>
    <row r="357" spans="1:7" ht="12.75">
      <c r="A357" s="132"/>
      <c r="B357" s="133" t="s">
        <v>357</v>
      </c>
      <c r="C357" s="90"/>
      <c r="D357" s="208" t="e">
        <f>#REF!*1.1</f>
        <v>#REF!</v>
      </c>
      <c r="E357" s="208" t="e">
        <f>D357*1.1</f>
        <v>#REF!</v>
      </c>
      <c r="F357" s="208" t="e">
        <f aca="true" t="shared" si="55" ref="F357:G360">E357*1.1</f>
        <v>#REF!</v>
      </c>
      <c r="G357" s="208" t="e">
        <f t="shared" si="55"/>
        <v>#REF!</v>
      </c>
    </row>
    <row r="358" spans="1:7" ht="12.75">
      <c r="A358" s="132"/>
      <c r="B358" s="133" t="s">
        <v>389</v>
      </c>
      <c r="C358" s="90"/>
      <c r="D358" s="208" t="e">
        <f>#REF!*1.1</f>
        <v>#REF!</v>
      </c>
      <c r="E358" s="208" t="e">
        <f>D358*1.1</f>
        <v>#REF!</v>
      </c>
      <c r="F358" s="208" t="e">
        <f t="shared" si="55"/>
        <v>#REF!</v>
      </c>
      <c r="G358" s="208" t="e">
        <f t="shared" si="55"/>
        <v>#REF!</v>
      </c>
    </row>
    <row r="359" spans="1:7" ht="12.75">
      <c r="A359" s="132"/>
      <c r="B359" s="133" t="s">
        <v>390</v>
      </c>
      <c r="C359" s="90"/>
      <c r="D359" s="208" t="e">
        <f>#REF!*1.1</f>
        <v>#REF!</v>
      </c>
      <c r="E359" s="208" t="e">
        <f>D359*1.1</f>
        <v>#REF!</v>
      </c>
      <c r="F359" s="208" t="e">
        <f t="shared" si="55"/>
        <v>#REF!</v>
      </c>
      <c r="G359" s="208" t="e">
        <f t="shared" si="55"/>
        <v>#REF!</v>
      </c>
    </row>
    <row r="360" spans="1:7" ht="13.5" thickBot="1">
      <c r="A360" s="132"/>
      <c r="B360" s="134" t="s">
        <v>391</v>
      </c>
      <c r="C360" s="94"/>
      <c r="D360" s="208" t="e">
        <f>#REF!*1.1</f>
        <v>#REF!</v>
      </c>
      <c r="E360" s="208" t="e">
        <f>D360*1.1</f>
        <v>#REF!</v>
      </c>
      <c r="F360" s="208" t="e">
        <f t="shared" si="55"/>
        <v>#REF!</v>
      </c>
      <c r="G360" s="208" t="e">
        <f t="shared" si="55"/>
        <v>#REF!</v>
      </c>
    </row>
    <row r="361" spans="1:7" ht="12.75">
      <c r="A361" s="132"/>
      <c r="B361" s="163" t="s">
        <v>410</v>
      </c>
      <c r="C361" s="88"/>
      <c r="D361" s="208"/>
      <c r="E361" s="183"/>
      <c r="F361" s="183"/>
      <c r="G361" s="183"/>
    </row>
    <row r="362" spans="1:7" ht="12.75">
      <c r="A362" s="132"/>
      <c r="B362" s="133" t="s">
        <v>357</v>
      </c>
      <c r="C362" s="90"/>
      <c r="D362" s="181" t="e">
        <f>#REF!*1.1</f>
        <v>#REF!</v>
      </c>
      <c r="E362" s="181" t="e">
        <f>D362*1.1</f>
        <v>#REF!</v>
      </c>
      <c r="F362" s="181" t="e">
        <f aca="true" t="shared" si="56" ref="F362:G365">E362*1.1</f>
        <v>#REF!</v>
      </c>
      <c r="G362" s="181" t="e">
        <f t="shared" si="56"/>
        <v>#REF!</v>
      </c>
    </row>
    <row r="363" spans="1:7" ht="12.75">
      <c r="A363" s="132"/>
      <c r="B363" s="133" t="s">
        <v>389</v>
      </c>
      <c r="C363" s="90"/>
      <c r="D363" s="181" t="e">
        <f>#REF!*1.1</f>
        <v>#REF!</v>
      </c>
      <c r="E363" s="181" t="e">
        <f>D363*1.1</f>
        <v>#REF!</v>
      </c>
      <c r="F363" s="181" t="e">
        <f t="shared" si="56"/>
        <v>#REF!</v>
      </c>
      <c r="G363" s="181" t="e">
        <f t="shared" si="56"/>
        <v>#REF!</v>
      </c>
    </row>
    <row r="364" spans="1:7" ht="12.75">
      <c r="A364" s="132"/>
      <c r="B364" s="133" t="s">
        <v>390</v>
      </c>
      <c r="C364" s="90"/>
      <c r="D364" s="181" t="e">
        <f>#REF!*1.1</f>
        <v>#REF!</v>
      </c>
      <c r="E364" s="181" t="e">
        <f>D364*1.1</f>
        <v>#REF!</v>
      </c>
      <c r="F364" s="181" t="e">
        <f t="shared" si="56"/>
        <v>#REF!</v>
      </c>
      <c r="G364" s="181" t="e">
        <f t="shared" si="56"/>
        <v>#REF!</v>
      </c>
    </row>
    <row r="365" spans="1:7" ht="13.5" thickBot="1">
      <c r="A365" s="132"/>
      <c r="B365" s="134" t="s">
        <v>391</v>
      </c>
      <c r="C365" s="94"/>
      <c r="D365" s="181" t="e">
        <f>#REF!*1.1</f>
        <v>#REF!</v>
      </c>
      <c r="E365" s="181" t="e">
        <f>D365*1.1</f>
        <v>#REF!</v>
      </c>
      <c r="F365" s="181" t="e">
        <f t="shared" si="56"/>
        <v>#REF!</v>
      </c>
      <c r="G365" s="181" t="e">
        <f t="shared" si="56"/>
        <v>#REF!</v>
      </c>
    </row>
    <row r="366" spans="1:7" ht="12.75">
      <c r="A366" s="132"/>
      <c r="B366" s="170" t="s">
        <v>193</v>
      </c>
      <c r="C366" s="171" t="s">
        <v>192</v>
      </c>
      <c r="D366" s="208"/>
      <c r="E366" s="183"/>
      <c r="F366" s="183"/>
      <c r="G366" s="183"/>
    </row>
    <row r="367" spans="1:7" ht="12.75">
      <c r="A367" s="132"/>
      <c r="B367" s="38"/>
      <c r="C367" s="44" t="s">
        <v>191</v>
      </c>
      <c r="D367" s="208"/>
      <c r="E367" s="183"/>
      <c r="F367" s="183"/>
      <c r="G367" s="183"/>
    </row>
    <row r="368" spans="1:7" ht="12.75">
      <c r="A368" s="132"/>
      <c r="B368" s="38"/>
      <c r="C368" s="44" t="s">
        <v>190</v>
      </c>
      <c r="D368" s="208"/>
      <c r="E368" s="183"/>
      <c r="F368" s="183"/>
      <c r="G368" s="183"/>
    </row>
    <row r="369" spans="1:7" ht="12.75">
      <c r="A369" s="132"/>
      <c r="B369" s="38"/>
      <c r="C369" s="44" t="s">
        <v>189</v>
      </c>
      <c r="D369" s="208"/>
      <c r="E369" s="183"/>
      <c r="F369" s="183"/>
      <c r="G369" s="183"/>
    </row>
    <row r="370" spans="1:7" ht="12.75">
      <c r="A370" s="132"/>
      <c r="B370" s="38"/>
      <c r="C370" s="44" t="s">
        <v>188</v>
      </c>
      <c r="D370" s="208"/>
      <c r="E370" s="183"/>
      <c r="F370" s="183"/>
      <c r="G370" s="183"/>
    </row>
    <row r="371" spans="1:7" ht="13.5" thickBot="1">
      <c r="A371" s="87"/>
      <c r="B371" s="162"/>
      <c r="C371" s="45" t="s">
        <v>187</v>
      </c>
      <c r="D371" s="208"/>
      <c r="E371" s="183"/>
      <c r="F371" s="183"/>
      <c r="G371" s="183"/>
    </row>
    <row r="372" spans="1:7" ht="48" thickBot="1">
      <c r="A372" s="87"/>
      <c r="B372" s="85" t="s">
        <v>150</v>
      </c>
      <c r="C372" s="86"/>
      <c r="D372" s="207"/>
      <c r="E372" s="183"/>
      <c r="F372" s="183"/>
      <c r="G372" s="183"/>
    </row>
    <row r="373" spans="1:7" ht="45.75" thickBot="1">
      <c r="A373" s="132"/>
      <c r="B373" s="70" t="s">
        <v>64</v>
      </c>
      <c r="C373" s="54"/>
      <c r="D373" s="182" t="s">
        <v>431</v>
      </c>
      <c r="E373" s="182" t="s">
        <v>473</v>
      </c>
      <c r="F373" s="182" t="s">
        <v>474</v>
      </c>
      <c r="G373" s="182" t="s">
        <v>475</v>
      </c>
    </row>
    <row r="374" spans="1:7" ht="12.75">
      <c r="A374" s="132"/>
      <c r="B374" s="135" t="s">
        <v>149</v>
      </c>
      <c r="C374" s="88"/>
      <c r="D374" s="206" t="e">
        <f>#REF!*1.1</f>
        <v>#REF!</v>
      </c>
      <c r="E374" s="206" t="e">
        <f aca="true" t="shared" si="57" ref="E374:E379">D374*1.1</f>
        <v>#REF!</v>
      </c>
      <c r="F374" s="206" t="e">
        <f aca="true" t="shared" si="58" ref="F374:G379">E374*1.1</f>
        <v>#REF!</v>
      </c>
      <c r="G374" s="206" t="e">
        <f t="shared" si="58"/>
        <v>#REF!</v>
      </c>
    </row>
    <row r="375" spans="1:7" ht="12.75">
      <c r="A375" s="132"/>
      <c r="B375" s="133" t="s">
        <v>148</v>
      </c>
      <c r="C375" s="90"/>
      <c r="D375" s="206" t="e">
        <f>#REF!*1.1</f>
        <v>#REF!</v>
      </c>
      <c r="E375" s="206" t="e">
        <f t="shared" si="57"/>
        <v>#REF!</v>
      </c>
      <c r="F375" s="206" t="e">
        <f t="shared" si="58"/>
        <v>#REF!</v>
      </c>
      <c r="G375" s="206" t="e">
        <f t="shared" si="58"/>
        <v>#REF!</v>
      </c>
    </row>
    <row r="376" spans="1:7" ht="12.75">
      <c r="A376" s="132"/>
      <c r="B376" s="133" t="s">
        <v>147</v>
      </c>
      <c r="C376" s="90"/>
      <c r="D376" s="206" t="e">
        <f>#REF!*1.1</f>
        <v>#REF!</v>
      </c>
      <c r="E376" s="206" t="e">
        <f t="shared" si="57"/>
        <v>#REF!</v>
      </c>
      <c r="F376" s="206" t="e">
        <f t="shared" si="58"/>
        <v>#REF!</v>
      </c>
      <c r="G376" s="206" t="e">
        <f t="shared" si="58"/>
        <v>#REF!</v>
      </c>
    </row>
    <row r="377" spans="1:7" ht="12.75">
      <c r="A377" s="132"/>
      <c r="B377" s="133" t="s">
        <v>146</v>
      </c>
      <c r="C377" s="90"/>
      <c r="D377" s="206" t="e">
        <f>#REF!*1.1</f>
        <v>#REF!</v>
      </c>
      <c r="E377" s="206" t="e">
        <f t="shared" si="57"/>
        <v>#REF!</v>
      </c>
      <c r="F377" s="206" t="e">
        <f t="shared" si="58"/>
        <v>#REF!</v>
      </c>
      <c r="G377" s="206" t="e">
        <f t="shared" si="58"/>
        <v>#REF!</v>
      </c>
    </row>
    <row r="378" spans="1:7" ht="12.75">
      <c r="A378" s="132"/>
      <c r="B378" s="133" t="s">
        <v>145</v>
      </c>
      <c r="C378" s="90"/>
      <c r="D378" s="206" t="e">
        <f>#REF!*1.1</f>
        <v>#REF!</v>
      </c>
      <c r="E378" s="206" t="e">
        <f t="shared" si="57"/>
        <v>#REF!</v>
      </c>
      <c r="F378" s="206" t="e">
        <f t="shared" si="58"/>
        <v>#REF!</v>
      </c>
      <c r="G378" s="206" t="e">
        <f t="shared" si="58"/>
        <v>#REF!</v>
      </c>
    </row>
    <row r="379" spans="1:7" ht="13.5" thickBot="1">
      <c r="A379" s="132"/>
      <c r="B379" s="134" t="s">
        <v>144</v>
      </c>
      <c r="C379" s="137"/>
      <c r="D379" s="206" t="e">
        <f>#REF!*1.1</f>
        <v>#REF!</v>
      </c>
      <c r="E379" s="206" t="e">
        <f t="shared" si="57"/>
        <v>#REF!</v>
      </c>
      <c r="F379" s="206" t="e">
        <f t="shared" si="58"/>
        <v>#REF!</v>
      </c>
      <c r="G379" s="206" t="e">
        <f t="shared" si="58"/>
        <v>#REF!</v>
      </c>
    </row>
    <row r="380" spans="1:7" ht="12.75">
      <c r="A380" s="132"/>
      <c r="B380" s="23"/>
      <c r="D380" s="206"/>
      <c r="E380" s="183"/>
      <c r="F380" s="183"/>
      <c r="G380" s="183"/>
    </row>
    <row r="381" spans="1:7" ht="13.5" thickBot="1">
      <c r="A381" s="132"/>
      <c r="B381" s="24"/>
      <c r="C381" s="41"/>
      <c r="D381" s="206"/>
      <c r="E381" s="183"/>
      <c r="F381" s="183"/>
      <c r="G381" s="183"/>
    </row>
    <row r="382" spans="1:7" ht="12.75">
      <c r="A382" s="87"/>
      <c r="D382" s="206"/>
      <c r="E382" s="183"/>
      <c r="F382" s="183"/>
      <c r="G382" s="183"/>
    </row>
    <row r="383" spans="1:7" ht="12.75">
      <c r="A383" s="87"/>
      <c r="B383" s="128" t="s">
        <v>422</v>
      </c>
      <c r="D383" s="206"/>
      <c r="E383" s="183"/>
      <c r="F383" s="183"/>
      <c r="G383" s="183"/>
    </row>
    <row r="384" spans="1:7" ht="12.75">
      <c r="A384" s="87">
        <v>13</v>
      </c>
      <c r="B384" s="89" t="s">
        <v>355</v>
      </c>
      <c r="C384" s="90"/>
      <c r="D384" s="209" t="s">
        <v>421</v>
      </c>
      <c r="E384" s="209" t="s">
        <v>421</v>
      </c>
      <c r="F384" s="209" t="s">
        <v>421</v>
      </c>
      <c r="G384" s="209" t="s">
        <v>421</v>
      </c>
    </row>
    <row r="385" spans="1:7" ht="12.75">
      <c r="A385" s="87">
        <v>14</v>
      </c>
      <c r="B385" s="89" t="s">
        <v>356</v>
      </c>
      <c r="C385" s="90"/>
      <c r="D385" s="209" t="s">
        <v>440</v>
      </c>
      <c r="E385" s="209" t="s">
        <v>440</v>
      </c>
      <c r="F385" s="209" t="s">
        <v>440</v>
      </c>
      <c r="G385" s="209" t="s">
        <v>440</v>
      </c>
    </row>
    <row r="386" spans="1:7" ht="12.75">
      <c r="A386" s="87"/>
      <c r="B386" s="89" t="s">
        <v>358</v>
      </c>
      <c r="C386" s="90"/>
      <c r="D386" s="210" t="e">
        <f>#REF!*1.1</f>
        <v>#REF!</v>
      </c>
      <c r="E386" s="210" t="e">
        <f>D386*1.1</f>
        <v>#REF!</v>
      </c>
      <c r="F386" s="210" t="e">
        <f>E386*1.1</f>
        <v>#REF!</v>
      </c>
      <c r="G386" s="210" t="e">
        <f>F386*1.1</f>
        <v>#REF!</v>
      </c>
    </row>
    <row r="387" spans="1:7" ht="12.75">
      <c r="A387" s="87"/>
      <c r="B387" s="89" t="s">
        <v>359</v>
      </c>
      <c r="C387" s="90"/>
      <c r="D387" s="210" t="e">
        <f>#REF!*1.1</f>
        <v>#REF!</v>
      </c>
      <c r="E387" s="210" t="e">
        <f aca="true" t="shared" si="59" ref="E387:E426">D387*1.1</f>
        <v>#REF!</v>
      </c>
      <c r="F387" s="210" t="e">
        <f aca="true" t="shared" si="60" ref="F387:G426">E387*1.1</f>
        <v>#REF!</v>
      </c>
      <c r="G387" s="210" t="e">
        <f t="shared" si="60"/>
        <v>#REF!</v>
      </c>
    </row>
    <row r="388" spans="1:7" ht="12.75">
      <c r="A388" s="87"/>
      <c r="B388" s="89" t="s">
        <v>360</v>
      </c>
      <c r="C388" s="90"/>
      <c r="D388" s="210" t="e">
        <f>#REF!*1.1</f>
        <v>#REF!</v>
      </c>
      <c r="E388" s="210" t="e">
        <f t="shared" si="59"/>
        <v>#REF!</v>
      </c>
      <c r="F388" s="210" t="e">
        <f t="shared" si="60"/>
        <v>#REF!</v>
      </c>
      <c r="G388" s="210" t="e">
        <f t="shared" si="60"/>
        <v>#REF!</v>
      </c>
    </row>
    <row r="389" spans="1:7" ht="12.75">
      <c r="A389" s="87"/>
      <c r="B389" s="89" t="s">
        <v>361</v>
      </c>
      <c r="C389" s="90"/>
      <c r="D389" s="210" t="e">
        <f>#REF!*1.1</f>
        <v>#REF!</v>
      </c>
      <c r="E389" s="210" t="e">
        <f t="shared" si="59"/>
        <v>#REF!</v>
      </c>
      <c r="F389" s="210" t="e">
        <f t="shared" si="60"/>
        <v>#REF!</v>
      </c>
      <c r="G389" s="210" t="e">
        <f t="shared" si="60"/>
        <v>#REF!</v>
      </c>
    </row>
    <row r="390" spans="1:7" ht="12.75">
      <c r="A390" s="87"/>
      <c r="B390" s="89" t="s">
        <v>362</v>
      </c>
      <c r="C390" s="90"/>
      <c r="D390" s="210" t="e">
        <f>#REF!*1.1</f>
        <v>#REF!</v>
      </c>
      <c r="E390" s="210" t="e">
        <f t="shared" si="59"/>
        <v>#REF!</v>
      </c>
      <c r="F390" s="210" t="e">
        <f t="shared" si="60"/>
        <v>#REF!</v>
      </c>
      <c r="G390" s="210" t="e">
        <f t="shared" si="60"/>
        <v>#REF!</v>
      </c>
    </row>
    <row r="391" spans="1:7" ht="12.75">
      <c r="A391" s="87"/>
      <c r="B391" s="89" t="s">
        <v>362</v>
      </c>
      <c r="C391" s="90"/>
      <c r="D391" s="210" t="e">
        <f>#REF!*1.1</f>
        <v>#REF!</v>
      </c>
      <c r="E391" s="210" t="e">
        <f t="shared" si="59"/>
        <v>#REF!</v>
      </c>
      <c r="F391" s="210" t="e">
        <f t="shared" si="60"/>
        <v>#REF!</v>
      </c>
      <c r="G391" s="210" t="e">
        <f t="shared" si="60"/>
        <v>#REF!</v>
      </c>
    </row>
    <row r="392" spans="1:7" ht="12.75">
      <c r="A392" s="87"/>
      <c r="B392" s="89" t="s">
        <v>363</v>
      </c>
      <c r="C392" s="90"/>
      <c r="D392" s="210" t="e">
        <f>#REF!*1.1</f>
        <v>#REF!</v>
      </c>
      <c r="E392" s="210" t="e">
        <f t="shared" si="59"/>
        <v>#REF!</v>
      </c>
      <c r="F392" s="210" t="e">
        <f t="shared" si="60"/>
        <v>#REF!</v>
      </c>
      <c r="G392" s="210" t="e">
        <f t="shared" si="60"/>
        <v>#REF!</v>
      </c>
    </row>
    <row r="393" spans="1:7" ht="12.75">
      <c r="A393" s="87">
        <v>15</v>
      </c>
      <c r="B393" s="89" t="s">
        <v>142</v>
      </c>
      <c r="C393" s="90"/>
      <c r="D393" s="210" t="e">
        <f>#REF!*1.1</f>
        <v>#REF!</v>
      </c>
      <c r="E393" s="210" t="e">
        <f t="shared" si="59"/>
        <v>#REF!</v>
      </c>
      <c r="F393" s="210" t="e">
        <f t="shared" si="60"/>
        <v>#REF!</v>
      </c>
      <c r="G393" s="210" t="e">
        <f t="shared" si="60"/>
        <v>#REF!</v>
      </c>
    </row>
    <row r="394" spans="1:7" ht="12.75">
      <c r="A394" s="87">
        <v>16</v>
      </c>
      <c r="B394" s="89" t="s">
        <v>141</v>
      </c>
      <c r="C394" s="90"/>
      <c r="D394" s="210" t="e">
        <f>#REF!*1.1</f>
        <v>#REF!</v>
      </c>
      <c r="E394" s="210" t="e">
        <f t="shared" si="59"/>
        <v>#REF!</v>
      </c>
      <c r="F394" s="210" t="e">
        <f t="shared" si="60"/>
        <v>#REF!</v>
      </c>
      <c r="G394" s="210" t="e">
        <f t="shared" si="60"/>
        <v>#REF!</v>
      </c>
    </row>
    <row r="395" spans="1:7" ht="12.75">
      <c r="A395" s="87">
        <v>17</v>
      </c>
      <c r="B395" s="89" t="s">
        <v>140</v>
      </c>
      <c r="C395" s="90"/>
      <c r="D395" s="210" t="e">
        <f>#REF!*1.1</f>
        <v>#REF!</v>
      </c>
      <c r="E395" s="210" t="e">
        <f t="shared" si="59"/>
        <v>#REF!</v>
      </c>
      <c r="F395" s="210" t="e">
        <f t="shared" si="60"/>
        <v>#REF!</v>
      </c>
      <c r="G395" s="210" t="e">
        <f t="shared" si="60"/>
        <v>#REF!</v>
      </c>
    </row>
    <row r="396" spans="1:7" ht="12.75">
      <c r="A396" s="87">
        <v>18</v>
      </c>
      <c r="B396" s="89" t="s">
        <v>139</v>
      </c>
      <c r="C396" s="90"/>
      <c r="D396" s="210" t="e">
        <f>#REF!*1.1</f>
        <v>#REF!</v>
      </c>
      <c r="E396" s="210" t="e">
        <f t="shared" si="59"/>
        <v>#REF!</v>
      </c>
      <c r="F396" s="210" t="e">
        <f t="shared" si="60"/>
        <v>#REF!</v>
      </c>
      <c r="G396" s="210" t="e">
        <f t="shared" si="60"/>
        <v>#REF!</v>
      </c>
    </row>
    <row r="397" spans="1:7" ht="12.75">
      <c r="A397" s="87">
        <v>19</v>
      </c>
      <c r="B397" s="89" t="s">
        <v>138</v>
      </c>
      <c r="C397" s="90"/>
      <c r="D397" s="210" t="e">
        <f>#REF!*1.1</f>
        <v>#REF!</v>
      </c>
      <c r="E397" s="210" t="e">
        <f t="shared" si="59"/>
        <v>#REF!</v>
      </c>
      <c r="F397" s="210" t="e">
        <f t="shared" si="60"/>
        <v>#REF!</v>
      </c>
      <c r="G397" s="210" t="e">
        <f t="shared" si="60"/>
        <v>#REF!</v>
      </c>
    </row>
    <row r="398" spans="1:7" ht="12.75">
      <c r="A398" s="87">
        <v>20</v>
      </c>
      <c r="B398" s="89" t="s">
        <v>137</v>
      </c>
      <c r="C398" s="90"/>
      <c r="D398" s="210" t="e">
        <f>#REF!*1.1</f>
        <v>#REF!</v>
      </c>
      <c r="E398" s="210" t="e">
        <f t="shared" si="59"/>
        <v>#REF!</v>
      </c>
      <c r="F398" s="210" t="e">
        <f t="shared" si="60"/>
        <v>#REF!</v>
      </c>
      <c r="G398" s="210" t="e">
        <f t="shared" si="60"/>
        <v>#REF!</v>
      </c>
    </row>
    <row r="399" spans="1:7" ht="12.75">
      <c r="A399" s="87">
        <v>21</v>
      </c>
      <c r="B399" s="89" t="s">
        <v>136</v>
      </c>
      <c r="C399" s="90"/>
      <c r="D399" s="210" t="e">
        <f>#REF!*1.1</f>
        <v>#REF!</v>
      </c>
      <c r="E399" s="210" t="e">
        <f t="shared" si="59"/>
        <v>#REF!</v>
      </c>
      <c r="F399" s="210" t="e">
        <f t="shared" si="60"/>
        <v>#REF!</v>
      </c>
      <c r="G399" s="210" t="e">
        <f t="shared" si="60"/>
        <v>#REF!</v>
      </c>
    </row>
    <row r="400" spans="1:7" ht="12.75">
      <c r="A400" s="87">
        <v>22</v>
      </c>
      <c r="B400" s="89" t="s">
        <v>135</v>
      </c>
      <c r="C400" s="90"/>
      <c r="D400" s="210" t="e">
        <f>#REF!*1.1</f>
        <v>#REF!</v>
      </c>
      <c r="E400" s="210" t="e">
        <f t="shared" si="59"/>
        <v>#REF!</v>
      </c>
      <c r="F400" s="210" t="e">
        <f t="shared" si="60"/>
        <v>#REF!</v>
      </c>
      <c r="G400" s="210" t="e">
        <f t="shared" si="60"/>
        <v>#REF!</v>
      </c>
    </row>
    <row r="401" spans="1:7" ht="12.75">
      <c r="A401" s="87">
        <v>23</v>
      </c>
      <c r="B401" s="89" t="s">
        <v>134</v>
      </c>
      <c r="C401" s="90"/>
      <c r="D401" s="210" t="e">
        <f>#REF!*1.1</f>
        <v>#REF!</v>
      </c>
      <c r="E401" s="210" t="e">
        <f t="shared" si="59"/>
        <v>#REF!</v>
      </c>
      <c r="F401" s="210" t="e">
        <f t="shared" si="60"/>
        <v>#REF!</v>
      </c>
      <c r="G401" s="210" t="e">
        <f t="shared" si="60"/>
        <v>#REF!</v>
      </c>
    </row>
    <row r="402" spans="1:7" ht="12.75">
      <c r="A402" s="87">
        <v>24</v>
      </c>
      <c r="B402" s="89" t="s">
        <v>133</v>
      </c>
      <c r="C402" s="90"/>
      <c r="D402" s="210" t="e">
        <f>#REF!*1.1</f>
        <v>#REF!</v>
      </c>
      <c r="E402" s="210" t="e">
        <f t="shared" si="59"/>
        <v>#REF!</v>
      </c>
      <c r="F402" s="210" t="e">
        <f t="shared" si="60"/>
        <v>#REF!</v>
      </c>
      <c r="G402" s="210" t="e">
        <f t="shared" si="60"/>
        <v>#REF!</v>
      </c>
    </row>
    <row r="403" spans="1:7" ht="12.75">
      <c r="A403" s="87">
        <v>25</v>
      </c>
      <c r="B403" s="89" t="s">
        <v>132</v>
      </c>
      <c r="C403" s="90"/>
      <c r="D403" s="210" t="e">
        <f>#REF!*1.1</f>
        <v>#REF!</v>
      </c>
      <c r="E403" s="210" t="e">
        <f t="shared" si="59"/>
        <v>#REF!</v>
      </c>
      <c r="F403" s="210" t="e">
        <f t="shared" si="60"/>
        <v>#REF!</v>
      </c>
      <c r="G403" s="210" t="e">
        <f t="shared" si="60"/>
        <v>#REF!</v>
      </c>
    </row>
    <row r="404" spans="1:7" ht="12.75">
      <c r="A404" s="87">
        <v>26</v>
      </c>
      <c r="B404" s="89" t="s">
        <v>131</v>
      </c>
      <c r="C404" s="90"/>
      <c r="D404" s="210" t="e">
        <f>#REF!*1.1</f>
        <v>#REF!</v>
      </c>
      <c r="E404" s="210" t="e">
        <f t="shared" si="59"/>
        <v>#REF!</v>
      </c>
      <c r="F404" s="210" t="e">
        <f t="shared" si="60"/>
        <v>#REF!</v>
      </c>
      <c r="G404" s="210" t="e">
        <f t="shared" si="60"/>
        <v>#REF!</v>
      </c>
    </row>
    <row r="405" spans="1:7" ht="12.75">
      <c r="A405" s="87">
        <v>27</v>
      </c>
      <c r="B405" s="89" t="s">
        <v>130</v>
      </c>
      <c r="C405" s="90"/>
      <c r="D405" s="210" t="e">
        <f>#REF!*1.1</f>
        <v>#REF!</v>
      </c>
      <c r="E405" s="210" t="e">
        <f t="shared" si="59"/>
        <v>#REF!</v>
      </c>
      <c r="F405" s="210" t="e">
        <f t="shared" si="60"/>
        <v>#REF!</v>
      </c>
      <c r="G405" s="210" t="e">
        <f t="shared" si="60"/>
        <v>#REF!</v>
      </c>
    </row>
    <row r="406" spans="1:7" ht="12.75">
      <c r="A406" s="87">
        <v>28</v>
      </c>
      <c r="B406" s="89" t="s">
        <v>129</v>
      </c>
      <c r="C406" s="90"/>
      <c r="D406" s="210" t="e">
        <f>#REF!*1.1</f>
        <v>#REF!</v>
      </c>
      <c r="E406" s="210" t="e">
        <f t="shared" si="59"/>
        <v>#REF!</v>
      </c>
      <c r="F406" s="210" t="e">
        <f t="shared" si="60"/>
        <v>#REF!</v>
      </c>
      <c r="G406" s="210" t="e">
        <f t="shared" si="60"/>
        <v>#REF!</v>
      </c>
    </row>
    <row r="407" spans="1:7" ht="12.75">
      <c r="A407" s="87">
        <v>29</v>
      </c>
      <c r="B407" s="89" t="s">
        <v>128</v>
      </c>
      <c r="C407" s="90"/>
      <c r="D407" s="210" t="e">
        <f>#REF!*1.1</f>
        <v>#REF!</v>
      </c>
      <c r="E407" s="210" t="e">
        <f t="shared" si="59"/>
        <v>#REF!</v>
      </c>
      <c r="F407" s="210" t="e">
        <f t="shared" si="60"/>
        <v>#REF!</v>
      </c>
      <c r="G407" s="210" t="e">
        <f t="shared" si="60"/>
        <v>#REF!</v>
      </c>
    </row>
    <row r="408" spans="1:7" ht="12.75">
      <c r="A408" s="87">
        <v>30</v>
      </c>
      <c r="B408" s="89" t="s">
        <v>127</v>
      </c>
      <c r="C408" s="90"/>
      <c r="D408" s="210" t="e">
        <f>#REF!*1.1</f>
        <v>#REF!</v>
      </c>
      <c r="E408" s="210" t="e">
        <f t="shared" si="59"/>
        <v>#REF!</v>
      </c>
      <c r="F408" s="210" t="e">
        <f t="shared" si="60"/>
        <v>#REF!</v>
      </c>
      <c r="G408" s="210" t="e">
        <f t="shared" si="60"/>
        <v>#REF!</v>
      </c>
    </row>
    <row r="409" spans="1:7" ht="12.75">
      <c r="A409" s="87">
        <v>31</v>
      </c>
      <c r="B409" s="89" t="s">
        <v>126</v>
      </c>
      <c r="C409" s="90"/>
      <c r="D409" s="210" t="e">
        <f>#REF!*1.1</f>
        <v>#REF!</v>
      </c>
      <c r="E409" s="210" t="e">
        <f t="shared" si="59"/>
        <v>#REF!</v>
      </c>
      <c r="F409" s="210" t="e">
        <f t="shared" si="60"/>
        <v>#REF!</v>
      </c>
      <c r="G409" s="210" t="e">
        <f t="shared" si="60"/>
        <v>#REF!</v>
      </c>
    </row>
    <row r="410" spans="1:7" ht="12.75">
      <c r="A410" s="87">
        <v>32</v>
      </c>
      <c r="B410" s="89" t="s">
        <v>125</v>
      </c>
      <c r="C410" s="90"/>
      <c r="D410" s="210" t="e">
        <f>#REF!*1.1</f>
        <v>#REF!</v>
      </c>
      <c r="E410" s="210" t="e">
        <f t="shared" si="59"/>
        <v>#REF!</v>
      </c>
      <c r="F410" s="210" t="e">
        <f t="shared" si="60"/>
        <v>#REF!</v>
      </c>
      <c r="G410" s="210" t="e">
        <f t="shared" si="60"/>
        <v>#REF!</v>
      </c>
    </row>
    <row r="411" spans="1:7" ht="12.75">
      <c r="A411" s="87">
        <v>33</v>
      </c>
      <c r="B411" s="89" t="s">
        <v>124</v>
      </c>
      <c r="C411" s="90"/>
      <c r="D411" s="210" t="e">
        <f>#REF!*1.1</f>
        <v>#REF!</v>
      </c>
      <c r="E411" s="210" t="e">
        <f t="shared" si="59"/>
        <v>#REF!</v>
      </c>
      <c r="F411" s="210" t="e">
        <f t="shared" si="60"/>
        <v>#REF!</v>
      </c>
      <c r="G411" s="210" t="e">
        <f t="shared" si="60"/>
        <v>#REF!</v>
      </c>
    </row>
    <row r="412" spans="1:7" ht="12.75">
      <c r="A412" s="87">
        <v>34</v>
      </c>
      <c r="B412" s="89" t="s">
        <v>123</v>
      </c>
      <c r="C412" s="90"/>
      <c r="D412" s="210" t="e">
        <f>#REF!*1.1</f>
        <v>#REF!</v>
      </c>
      <c r="E412" s="210" t="e">
        <f t="shared" si="59"/>
        <v>#REF!</v>
      </c>
      <c r="F412" s="210" t="e">
        <f t="shared" si="60"/>
        <v>#REF!</v>
      </c>
      <c r="G412" s="210" t="e">
        <f t="shared" si="60"/>
        <v>#REF!</v>
      </c>
    </row>
    <row r="413" spans="1:7" ht="12.75">
      <c r="A413" s="87">
        <v>35</v>
      </c>
      <c r="B413" s="89" t="s">
        <v>122</v>
      </c>
      <c r="C413" s="90"/>
      <c r="D413" s="210" t="e">
        <f>#REF!*1.1</f>
        <v>#REF!</v>
      </c>
      <c r="E413" s="210" t="e">
        <f t="shared" si="59"/>
        <v>#REF!</v>
      </c>
      <c r="F413" s="210" t="e">
        <f t="shared" si="60"/>
        <v>#REF!</v>
      </c>
      <c r="G413" s="210" t="e">
        <f t="shared" si="60"/>
        <v>#REF!</v>
      </c>
    </row>
    <row r="414" spans="1:7" ht="12.75">
      <c r="A414" s="87">
        <v>36</v>
      </c>
      <c r="B414" s="89" t="s">
        <v>121</v>
      </c>
      <c r="C414" s="90"/>
      <c r="D414" s="210" t="e">
        <f>#REF!*1.1</f>
        <v>#REF!</v>
      </c>
      <c r="E414" s="210" t="e">
        <f t="shared" si="59"/>
        <v>#REF!</v>
      </c>
      <c r="F414" s="210" t="e">
        <f t="shared" si="60"/>
        <v>#REF!</v>
      </c>
      <c r="G414" s="210" t="e">
        <f t="shared" si="60"/>
        <v>#REF!</v>
      </c>
    </row>
    <row r="415" spans="1:7" ht="12.75">
      <c r="A415" s="87">
        <v>37</v>
      </c>
      <c r="B415" s="89" t="s">
        <v>120</v>
      </c>
      <c r="C415" s="90"/>
      <c r="D415" s="210" t="e">
        <f>#REF!*1.1</f>
        <v>#REF!</v>
      </c>
      <c r="E415" s="210" t="e">
        <f t="shared" si="59"/>
        <v>#REF!</v>
      </c>
      <c r="F415" s="210" t="e">
        <f t="shared" si="60"/>
        <v>#REF!</v>
      </c>
      <c r="G415" s="210" t="e">
        <f t="shared" si="60"/>
        <v>#REF!</v>
      </c>
    </row>
    <row r="416" spans="1:7" ht="12.75">
      <c r="A416" s="87">
        <v>38</v>
      </c>
      <c r="B416" s="89" t="s">
        <v>119</v>
      </c>
      <c r="C416" s="90"/>
      <c r="D416" s="210" t="e">
        <f>#REF!*1.1</f>
        <v>#REF!</v>
      </c>
      <c r="E416" s="210" t="e">
        <f t="shared" si="59"/>
        <v>#REF!</v>
      </c>
      <c r="F416" s="210" t="e">
        <f t="shared" si="60"/>
        <v>#REF!</v>
      </c>
      <c r="G416" s="210" t="e">
        <f t="shared" si="60"/>
        <v>#REF!</v>
      </c>
    </row>
    <row r="417" spans="1:7" ht="12.75">
      <c r="A417" s="87">
        <v>39</v>
      </c>
      <c r="B417" s="89" t="s">
        <v>118</v>
      </c>
      <c r="C417" s="90"/>
      <c r="D417" s="210" t="e">
        <f>#REF!*1.1</f>
        <v>#REF!</v>
      </c>
      <c r="E417" s="210" t="e">
        <f t="shared" si="59"/>
        <v>#REF!</v>
      </c>
      <c r="F417" s="210" t="e">
        <f t="shared" si="60"/>
        <v>#REF!</v>
      </c>
      <c r="G417" s="210" t="e">
        <f t="shared" si="60"/>
        <v>#REF!</v>
      </c>
    </row>
    <row r="418" spans="1:7" ht="12.75">
      <c r="A418" s="87">
        <v>40</v>
      </c>
      <c r="B418" s="89" t="s">
        <v>117</v>
      </c>
      <c r="C418" s="90"/>
      <c r="D418" s="210" t="e">
        <f>#REF!*1.1</f>
        <v>#REF!</v>
      </c>
      <c r="E418" s="210" t="e">
        <f t="shared" si="59"/>
        <v>#REF!</v>
      </c>
      <c r="F418" s="210" t="e">
        <f t="shared" si="60"/>
        <v>#REF!</v>
      </c>
      <c r="G418" s="210" t="e">
        <f t="shared" si="60"/>
        <v>#REF!</v>
      </c>
    </row>
    <row r="419" spans="1:7" ht="12.75">
      <c r="A419" s="87">
        <v>41</v>
      </c>
      <c r="B419" s="89" t="s">
        <v>116</v>
      </c>
      <c r="C419" s="90"/>
      <c r="D419" s="210" t="e">
        <f>#REF!*1.1</f>
        <v>#REF!</v>
      </c>
      <c r="E419" s="210" t="e">
        <f t="shared" si="59"/>
        <v>#REF!</v>
      </c>
      <c r="F419" s="210" t="e">
        <f t="shared" si="60"/>
        <v>#REF!</v>
      </c>
      <c r="G419" s="210" t="e">
        <f t="shared" si="60"/>
        <v>#REF!</v>
      </c>
    </row>
    <row r="420" spans="1:7" ht="12.75">
      <c r="A420" s="87">
        <v>42</v>
      </c>
      <c r="B420" s="89" t="s">
        <v>115</v>
      </c>
      <c r="C420" s="90"/>
      <c r="D420" s="210" t="e">
        <f>#REF!*1.1</f>
        <v>#REF!</v>
      </c>
      <c r="E420" s="210" t="e">
        <f t="shared" si="59"/>
        <v>#REF!</v>
      </c>
      <c r="F420" s="210" t="e">
        <f t="shared" si="60"/>
        <v>#REF!</v>
      </c>
      <c r="G420" s="210" t="e">
        <f t="shared" si="60"/>
        <v>#REF!</v>
      </c>
    </row>
    <row r="421" spans="1:7" ht="12.75">
      <c r="A421" s="87">
        <v>43</v>
      </c>
      <c r="B421" s="89" t="s">
        <v>114</v>
      </c>
      <c r="C421" s="90"/>
      <c r="D421" s="210" t="e">
        <f>#REF!*1.1</f>
        <v>#REF!</v>
      </c>
      <c r="E421" s="210" t="e">
        <f t="shared" si="59"/>
        <v>#REF!</v>
      </c>
      <c r="F421" s="210" t="e">
        <f t="shared" si="60"/>
        <v>#REF!</v>
      </c>
      <c r="G421" s="210" t="e">
        <f t="shared" si="60"/>
        <v>#REF!</v>
      </c>
    </row>
    <row r="422" spans="1:7" ht="12.75">
      <c r="A422" s="87">
        <v>44</v>
      </c>
      <c r="B422" s="89" t="s">
        <v>113</v>
      </c>
      <c r="C422" s="90"/>
      <c r="D422" s="210" t="e">
        <f>#REF!*1.1</f>
        <v>#REF!</v>
      </c>
      <c r="E422" s="210" t="e">
        <f t="shared" si="59"/>
        <v>#REF!</v>
      </c>
      <c r="F422" s="210" t="e">
        <f t="shared" si="60"/>
        <v>#REF!</v>
      </c>
      <c r="G422" s="210" t="e">
        <f t="shared" si="60"/>
        <v>#REF!</v>
      </c>
    </row>
    <row r="423" spans="1:7" ht="12.75">
      <c r="A423" s="87">
        <v>45</v>
      </c>
      <c r="B423" s="89" t="s">
        <v>112</v>
      </c>
      <c r="C423" s="90"/>
      <c r="D423" s="210" t="e">
        <f>#REF!*1.1</f>
        <v>#REF!</v>
      </c>
      <c r="E423" s="210" t="e">
        <f t="shared" si="59"/>
        <v>#REF!</v>
      </c>
      <c r="F423" s="210" t="e">
        <f t="shared" si="60"/>
        <v>#REF!</v>
      </c>
      <c r="G423" s="210" t="e">
        <f t="shared" si="60"/>
        <v>#REF!</v>
      </c>
    </row>
    <row r="424" spans="1:7" ht="12.75">
      <c r="A424" s="87">
        <v>46</v>
      </c>
      <c r="B424" s="89" t="s">
        <v>111</v>
      </c>
      <c r="C424" s="90"/>
      <c r="D424" s="210" t="e">
        <f>#REF!*1.1</f>
        <v>#REF!</v>
      </c>
      <c r="E424" s="210" t="e">
        <f t="shared" si="59"/>
        <v>#REF!</v>
      </c>
      <c r="F424" s="210" t="e">
        <f t="shared" si="60"/>
        <v>#REF!</v>
      </c>
      <c r="G424" s="210" t="e">
        <f t="shared" si="60"/>
        <v>#REF!</v>
      </c>
    </row>
    <row r="425" spans="1:7" ht="13.5" thickBot="1">
      <c r="A425" s="91">
        <v>47</v>
      </c>
      <c r="B425" s="89" t="s">
        <v>110</v>
      </c>
      <c r="C425" s="90"/>
      <c r="D425" s="210" t="e">
        <f>#REF!*1.1</f>
        <v>#REF!</v>
      </c>
      <c r="E425" s="210" t="e">
        <f t="shared" si="59"/>
        <v>#REF!</v>
      </c>
      <c r="F425" s="210" t="e">
        <f t="shared" si="60"/>
        <v>#REF!</v>
      </c>
      <c r="G425" s="210" t="e">
        <f t="shared" si="60"/>
        <v>#REF!</v>
      </c>
    </row>
    <row r="426" spans="2:7" ht="13.5" thickBot="1">
      <c r="B426" s="93" t="s">
        <v>109</v>
      </c>
      <c r="C426" s="94"/>
      <c r="D426" s="210" t="e">
        <f>#REF!*1.1</f>
        <v>#REF!</v>
      </c>
      <c r="E426" s="210" t="e">
        <f t="shared" si="59"/>
        <v>#REF!</v>
      </c>
      <c r="F426" s="210" t="e">
        <f t="shared" si="60"/>
        <v>#REF!</v>
      </c>
      <c r="G426" s="210" t="e">
        <f t="shared" si="60"/>
        <v>#REF!</v>
      </c>
    </row>
    <row r="427" spans="1:7" s="27" customFormat="1" ht="45.75" customHeight="1" thickBot="1">
      <c r="A427" s="84" t="s">
        <v>65</v>
      </c>
      <c r="B427" s="97" t="s">
        <v>330</v>
      </c>
      <c r="C427" s="98"/>
      <c r="D427" s="207"/>
      <c r="E427" s="194"/>
      <c r="F427" s="183"/>
      <c r="G427" s="194"/>
    </row>
    <row r="428" spans="1:7" ht="45.75" thickBot="1">
      <c r="A428" s="99">
        <v>4</v>
      </c>
      <c r="B428" s="70" t="s">
        <v>64</v>
      </c>
      <c r="C428" s="54"/>
      <c r="D428" s="182" t="s">
        <v>431</v>
      </c>
      <c r="E428" s="182" t="s">
        <v>473</v>
      </c>
      <c r="F428" s="182" t="s">
        <v>474</v>
      </c>
      <c r="G428" s="182" t="s">
        <v>475</v>
      </c>
    </row>
    <row r="429" spans="1:7" ht="12.75">
      <c r="A429" s="100"/>
      <c r="B429" s="101" t="s">
        <v>108</v>
      </c>
      <c r="C429" s="44"/>
      <c r="D429" s="206" t="e">
        <f>#REF!*1.1</f>
        <v>#REF!</v>
      </c>
      <c r="E429" s="206" t="e">
        <f>D429*1.1</f>
        <v>#REF!</v>
      </c>
      <c r="F429" s="206" t="e">
        <f>E429*1.1</f>
        <v>#REF!</v>
      </c>
      <c r="G429" s="206" t="e">
        <f>F429*1.1</f>
        <v>#REF!</v>
      </c>
    </row>
    <row r="430" spans="1:7" ht="12.75">
      <c r="A430" s="102">
        <v>10</v>
      </c>
      <c r="B430" s="103"/>
      <c r="C430" s="71" t="s">
        <v>107</v>
      </c>
      <c r="D430" s="190"/>
      <c r="E430" s="183"/>
      <c r="F430" s="183"/>
      <c r="G430" s="183"/>
    </row>
    <row r="431" spans="1:7" ht="12.75">
      <c r="A431" s="99"/>
      <c r="B431" s="104" t="s">
        <v>106</v>
      </c>
      <c r="C431" s="51"/>
      <c r="D431" s="206" t="e">
        <f>#REF!*1.1</f>
        <v>#REF!</v>
      </c>
      <c r="E431" s="206" t="e">
        <f>D431*1.1</f>
        <v>#REF!</v>
      </c>
      <c r="F431" s="206" t="e">
        <f>E431*1.1</f>
        <v>#REF!</v>
      </c>
      <c r="G431" s="206" t="e">
        <f>F431*1.1</f>
        <v>#REF!</v>
      </c>
    </row>
    <row r="432" spans="1:7" ht="12.75">
      <c r="A432" s="99"/>
      <c r="B432" s="101" t="s">
        <v>105</v>
      </c>
      <c r="C432" s="44"/>
      <c r="D432" s="190"/>
      <c r="E432" s="183"/>
      <c r="F432" s="183"/>
      <c r="G432" s="183"/>
    </row>
    <row r="433" spans="1:7" ht="12.75">
      <c r="A433" s="99"/>
      <c r="B433" s="101" t="s">
        <v>104</v>
      </c>
      <c r="C433" s="44"/>
      <c r="D433" s="190"/>
      <c r="E433" s="183"/>
      <c r="F433" s="183"/>
      <c r="G433" s="183"/>
    </row>
    <row r="434" spans="1:7" ht="12.75">
      <c r="A434" s="99"/>
      <c r="B434" s="101"/>
      <c r="C434" s="44" t="s">
        <v>103</v>
      </c>
      <c r="D434" s="190"/>
      <c r="E434" s="183"/>
      <c r="F434" s="183"/>
      <c r="G434" s="183"/>
    </row>
    <row r="435" spans="1:7" ht="12.75">
      <c r="A435" s="99"/>
      <c r="B435" s="101"/>
      <c r="C435" s="44" t="s">
        <v>102</v>
      </c>
      <c r="D435" s="190"/>
      <c r="E435" s="183"/>
      <c r="F435" s="194"/>
      <c r="G435" s="183"/>
    </row>
    <row r="436" spans="1:7" ht="12.75">
      <c r="A436" s="100"/>
      <c r="B436" s="101"/>
      <c r="C436" s="44" t="s">
        <v>101</v>
      </c>
      <c r="D436" s="190"/>
      <c r="E436" s="183"/>
      <c r="F436" s="183"/>
      <c r="G436" s="183"/>
    </row>
    <row r="437" spans="1:7" ht="12.75">
      <c r="A437" s="102">
        <v>12</v>
      </c>
      <c r="B437" s="103"/>
      <c r="C437" s="71" t="s">
        <v>100</v>
      </c>
      <c r="D437" s="190"/>
      <c r="E437" s="183"/>
      <c r="F437" s="183"/>
      <c r="G437" s="183"/>
    </row>
    <row r="438" spans="1:7" ht="12.75">
      <c r="A438" s="99"/>
      <c r="B438" s="104" t="s">
        <v>99</v>
      </c>
      <c r="C438" s="51"/>
      <c r="D438" s="206" t="e">
        <f>#REF!*1.1</f>
        <v>#REF!</v>
      </c>
      <c r="E438" s="206" t="e">
        <f>D438*1.1</f>
        <v>#REF!</v>
      </c>
      <c r="F438" s="206" t="e">
        <f>E438*1.1</f>
        <v>#REF!</v>
      </c>
      <c r="G438" s="206" t="e">
        <f>F438*1.1</f>
        <v>#REF!</v>
      </c>
    </row>
    <row r="439" spans="1:7" ht="12.75">
      <c r="A439" s="99"/>
      <c r="B439" s="101" t="s">
        <v>98</v>
      </c>
      <c r="C439" s="44"/>
      <c r="D439" s="190"/>
      <c r="E439" s="183"/>
      <c r="F439" s="183"/>
      <c r="G439" s="183"/>
    </row>
    <row r="440" spans="1:7" ht="12.75">
      <c r="A440" s="99"/>
      <c r="B440" s="101"/>
      <c r="C440" s="44" t="s">
        <v>97</v>
      </c>
      <c r="D440" s="190"/>
      <c r="E440" s="183"/>
      <c r="F440" s="183"/>
      <c r="G440" s="183"/>
    </row>
    <row r="441" spans="1:7" ht="12.75">
      <c r="A441" s="99"/>
      <c r="B441" s="101"/>
      <c r="C441" s="44" t="s">
        <v>96</v>
      </c>
      <c r="D441" s="190"/>
      <c r="E441" s="183"/>
      <c r="F441" s="183"/>
      <c r="G441" s="183"/>
    </row>
    <row r="442" spans="1:7" ht="12.75">
      <c r="A442" s="99"/>
      <c r="B442" s="101"/>
      <c r="C442" s="44" t="s">
        <v>95</v>
      </c>
      <c r="D442" s="190"/>
      <c r="E442" s="183"/>
      <c r="F442" s="183"/>
      <c r="G442" s="183"/>
    </row>
    <row r="443" spans="1:7" ht="12.75">
      <c r="A443" s="100"/>
      <c r="B443" s="101"/>
      <c r="C443" s="44" t="s">
        <v>94</v>
      </c>
      <c r="D443" s="190"/>
      <c r="E443" s="183"/>
      <c r="F443" s="183"/>
      <c r="G443" s="183"/>
    </row>
    <row r="444" spans="1:7" ht="12.75">
      <c r="A444" s="102">
        <v>14</v>
      </c>
      <c r="B444" s="103"/>
      <c r="C444" s="71" t="s">
        <v>93</v>
      </c>
      <c r="D444" s="190"/>
      <c r="E444" s="183"/>
      <c r="F444" s="183"/>
      <c r="G444" s="183"/>
    </row>
    <row r="445" spans="1:7" ht="12.75">
      <c r="A445" s="100"/>
      <c r="B445" s="104" t="s">
        <v>92</v>
      </c>
      <c r="C445" s="51"/>
      <c r="D445" s="206" t="e">
        <f>#REF!*1.1</f>
        <v>#REF!</v>
      </c>
      <c r="E445" s="206" t="e">
        <f>D445*1.1</f>
        <v>#REF!</v>
      </c>
      <c r="F445" s="206" t="e">
        <f>E445*1.1</f>
        <v>#REF!</v>
      </c>
      <c r="G445" s="206" t="e">
        <f>F445*1.1</f>
        <v>#REF!</v>
      </c>
    </row>
    <row r="446" spans="1:7" ht="12.75">
      <c r="A446" s="102">
        <v>15</v>
      </c>
      <c r="B446" s="103" t="s">
        <v>91</v>
      </c>
      <c r="C446" s="71"/>
      <c r="D446" s="190"/>
      <c r="E446" s="183"/>
      <c r="F446" s="183"/>
      <c r="G446" s="183"/>
    </row>
    <row r="447" spans="1:7" ht="12.75">
      <c r="A447" s="99"/>
      <c r="B447" s="104" t="s">
        <v>90</v>
      </c>
      <c r="C447" s="51"/>
      <c r="D447" s="206" t="e">
        <f>#REF!*1.1</f>
        <v>#REF!</v>
      </c>
      <c r="E447" s="206" t="e">
        <f>D447*1.1</f>
        <v>#REF!</v>
      </c>
      <c r="F447" s="206" t="e">
        <f>E447*1.1</f>
        <v>#REF!</v>
      </c>
      <c r="G447" s="206" t="e">
        <f>F447*1.1</f>
        <v>#REF!</v>
      </c>
    </row>
    <row r="448" spans="1:7" ht="13.5" thickBot="1">
      <c r="A448" s="105"/>
      <c r="B448" s="101" t="s">
        <v>89</v>
      </c>
      <c r="C448" s="44"/>
      <c r="D448" s="190"/>
      <c r="E448" s="183"/>
      <c r="F448" s="183"/>
      <c r="G448" s="183"/>
    </row>
    <row r="449" spans="1:7" ht="3.75" customHeight="1" thickBot="1">
      <c r="A449" s="106"/>
      <c r="B449" s="107" t="s">
        <v>88</v>
      </c>
      <c r="C449" s="45"/>
      <c r="D449" s="190"/>
      <c r="E449" s="183"/>
      <c r="F449" s="183"/>
      <c r="G449" s="183"/>
    </row>
    <row r="450" spans="1:7" ht="12.75">
      <c r="A450" s="106"/>
      <c r="B450" s="108"/>
      <c r="C450" s="44"/>
      <c r="D450" s="183"/>
      <c r="E450" s="183"/>
      <c r="F450" s="183"/>
      <c r="G450" s="183"/>
    </row>
    <row r="451" spans="1:7" ht="3.75" customHeight="1" thickBot="1">
      <c r="A451" s="106"/>
      <c r="B451" s="109" t="s">
        <v>87</v>
      </c>
      <c r="C451" s="44"/>
      <c r="D451" s="183"/>
      <c r="E451" s="183"/>
      <c r="F451" s="183"/>
      <c r="G451" s="183"/>
    </row>
    <row r="452" spans="1:7" s="27" customFormat="1" ht="45.75" customHeight="1" thickBot="1">
      <c r="A452" s="84" t="s">
        <v>65</v>
      </c>
      <c r="B452" s="109"/>
      <c r="C452" s="44"/>
      <c r="D452" s="183"/>
      <c r="E452" s="194"/>
      <c r="F452" s="183"/>
      <c r="G452" s="194"/>
    </row>
    <row r="453" spans="1:7" ht="45.75" thickBot="1">
      <c r="A453" s="102" t="s">
        <v>86</v>
      </c>
      <c r="B453" s="70" t="s">
        <v>64</v>
      </c>
      <c r="C453" s="54"/>
      <c r="D453" s="182" t="s">
        <v>431</v>
      </c>
      <c r="E453" s="182" t="s">
        <v>473</v>
      </c>
      <c r="F453" s="182" t="s">
        <v>474</v>
      </c>
      <c r="G453" s="182" t="s">
        <v>475</v>
      </c>
    </row>
    <row r="454" spans="1:7" ht="12.75">
      <c r="A454" s="99"/>
      <c r="B454" s="104" t="s">
        <v>85</v>
      </c>
      <c r="C454" s="51"/>
      <c r="D454" s="206" t="e">
        <f>#REF!*1.1</f>
        <v>#REF!</v>
      </c>
      <c r="E454" s="206" t="e">
        <f>D454*1.1</f>
        <v>#REF!</v>
      </c>
      <c r="F454" s="206" t="e">
        <f>E454*1.1</f>
        <v>#REF!</v>
      </c>
      <c r="G454" s="206" t="e">
        <f>F454*1.1</f>
        <v>#REF!</v>
      </c>
    </row>
    <row r="455" spans="1:7" ht="25.5">
      <c r="A455" s="99"/>
      <c r="B455" s="101"/>
      <c r="C455" s="111" t="s">
        <v>84</v>
      </c>
      <c r="D455" s="190"/>
      <c r="E455" s="183"/>
      <c r="F455" s="183"/>
      <c r="G455" s="183"/>
    </row>
    <row r="456" spans="1:7" ht="25.5">
      <c r="A456" s="100"/>
      <c r="B456" s="101"/>
      <c r="C456" s="111" t="s">
        <v>83</v>
      </c>
      <c r="D456" s="190"/>
      <c r="E456" s="183"/>
      <c r="F456" s="183"/>
      <c r="G456" s="183"/>
    </row>
    <row r="457" spans="1:7" ht="12.75">
      <c r="A457" s="102" t="s">
        <v>81</v>
      </c>
      <c r="B457" s="103"/>
      <c r="C457" s="112" t="s">
        <v>82</v>
      </c>
      <c r="D457" s="190"/>
      <c r="E457" s="183"/>
      <c r="F457" s="183"/>
      <c r="G457" s="183"/>
    </row>
    <row r="458" spans="1:7" ht="12.75">
      <c r="A458" s="100"/>
      <c r="B458" s="104" t="s">
        <v>80</v>
      </c>
      <c r="C458" s="51"/>
      <c r="D458" s="206" t="e">
        <f>#REF!*1.1</f>
        <v>#REF!</v>
      </c>
      <c r="E458" s="206" t="e">
        <f>D458*1.1</f>
        <v>#REF!</v>
      </c>
      <c r="F458" s="206" t="e">
        <f>E458*1.1</f>
        <v>#REF!</v>
      </c>
      <c r="G458" s="206" t="e">
        <f>F458*1.1</f>
        <v>#REF!</v>
      </c>
    </row>
    <row r="459" spans="1:7" ht="12.75">
      <c r="A459" s="102" t="s">
        <v>78</v>
      </c>
      <c r="B459" s="103"/>
      <c r="C459" s="71" t="s">
        <v>79</v>
      </c>
      <c r="D459" s="190"/>
      <c r="E459" s="183"/>
      <c r="F459" s="183"/>
      <c r="G459" s="183"/>
    </row>
    <row r="460" spans="1:7" ht="12.75">
      <c r="A460" s="99"/>
      <c r="B460" s="104" t="s">
        <v>77</v>
      </c>
      <c r="C460" s="51"/>
      <c r="D460" s="206" t="e">
        <f>#REF!*1.1</f>
        <v>#REF!</v>
      </c>
      <c r="E460" s="206" t="e">
        <f>D460*1.1</f>
        <v>#REF!</v>
      </c>
      <c r="F460" s="206" t="e">
        <f>E460*1.1</f>
        <v>#REF!</v>
      </c>
      <c r="G460" s="206" t="e">
        <f>F460*1.1</f>
        <v>#REF!</v>
      </c>
    </row>
    <row r="461" spans="1:7" ht="12.75">
      <c r="A461" s="99"/>
      <c r="B461" s="101" t="s">
        <v>76</v>
      </c>
      <c r="C461" s="44"/>
      <c r="D461" s="190"/>
      <c r="E461" s="183"/>
      <c r="F461" s="183"/>
      <c r="G461" s="183"/>
    </row>
    <row r="462" spans="1:7" ht="12.75">
      <c r="A462" s="100"/>
      <c r="B462" s="101"/>
      <c r="C462" s="44" t="s">
        <v>75</v>
      </c>
      <c r="D462" s="190"/>
      <c r="E462" s="183"/>
      <c r="F462" s="183"/>
      <c r="G462" s="183"/>
    </row>
    <row r="463" spans="1:7" ht="12.75">
      <c r="A463" s="102" t="s">
        <v>73</v>
      </c>
      <c r="B463" s="103"/>
      <c r="C463" s="71" t="s">
        <v>74</v>
      </c>
      <c r="D463" s="190"/>
      <c r="E463" s="183"/>
      <c r="F463" s="183"/>
      <c r="G463" s="183"/>
    </row>
    <row r="464" spans="1:7" ht="12.75">
      <c r="A464" s="99"/>
      <c r="B464" s="104" t="s">
        <v>72</v>
      </c>
      <c r="C464" s="51"/>
      <c r="D464" s="206" t="e">
        <f>#REF!*1.1</f>
        <v>#REF!</v>
      </c>
      <c r="E464" s="206" t="e">
        <f>D464*1.1</f>
        <v>#REF!</v>
      </c>
      <c r="F464" s="206" t="e">
        <f>E464*1.1</f>
        <v>#REF!</v>
      </c>
      <c r="G464" s="206" t="e">
        <f>F464*1.1</f>
        <v>#REF!</v>
      </c>
    </row>
    <row r="465" spans="1:7" ht="12.75">
      <c r="A465" s="99"/>
      <c r="B465" s="101"/>
      <c r="C465" s="44" t="s">
        <v>71</v>
      </c>
      <c r="D465" s="190"/>
      <c r="E465" s="183"/>
      <c r="F465" s="183"/>
      <c r="G465" s="183"/>
    </row>
    <row r="466" spans="1:7" ht="12.75">
      <c r="A466" s="100"/>
      <c r="B466" s="101"/>
      <c r="C466" s="44" t="s">
        <v>70</v>
      </c>
      <c r="D466" s="190"/>
      <c r="E466" s="183"/>
      <c r="F466" s="183"/>
      <c r="G466" s="183"/>
    </row>
    <row r="467" spans="1:7" ht="12.75">
      <c r="A467" s="102" t="s">
        <v>68</v>
      </c>
      <c r="B467" s="103"/>
      <c r="C467" s="71" t="s">
        <v>69</v>
      </c>
      <c r="D467" s="190"/>
      <c r="E467" s="183"/>
      <c r="F467" s="183"/>
      <c r="G467" s="183"/>
    </row>
    <row r="468" spans="1:7" ht="12.75">
      <c r="A468" s="100"/>
      <c r="B468" s="104" t="s">
        <v>67</v>
      </c>
      <c r="C468" s="51"/>
      <c r="D468" s="206" t="e">
        <f>#REF!*1.1</f>
        <v>#REF!</v>
      </c>
      <c r="E468" s="206" t="e">
        <f>D468*1.1</f>
        <v>#REF!</v>
      </c>
      <c r="F468" s="206" t="e">
        <f>E468*1.1</f>
        <v>#REF!</v>
      </c>
      <c r="G468" s="206" t="e">
        <f>F468*1.1</f>
        <v>#REF!</v>
      </c>
    </row>
    <row r="469" spans="1:7" ht="18.75" thickBot="1">
      <c r="A469" s="106"/>
      <c r="B469" s="113"/>
      <c r="C469" s="114"/>
      <c r="D469" s="183"/>
      <c r="E469" s="183"/>
      <c r="F469" s="183"/>
      <c r="G469" s="183"/>
    </row>
    <row r="470" spans="1:7" s="27" customFormat="1" ht="45.75" customHeight="1" thickBot="1">
      <c r="A470" s="84" t="s">
        <v>65</v>
      </c>
      <c r="B470" s="109" t="s">
        <v>66</v>
      </c>
      <c r="C470" s="44"/>
      <c r="D470" s="183"/>
      <c r="E470" s="194"/>
      <c r="F470" s="183"/>
      <c r="G470" s="194"/>
    </row>
    <row r="471" spans="1:7" ht="45.75" thickBot="1">
      <c r="A471" s="102" t="s">
        <v>63</v>
      </c>
      <c r="B471" s="70" t="s">
        <v>64</v>
      </c>
      <c r="C471" s="54"/>
      <c r="D471" s="182" t="s">
        <v>431</v>
      </c>
      <c r="E471" s="182" t="s">
        <v>473</v>
      </c>
      <c r="F471" s="182" t="s">
        <v>474</v>
      </c>
      <c r="G471" s="182" t="s">
        <v>475</v>
      </c>
    </row>
    <row r="472" spans="1:7" ht="12.75">
      <c r="A472" s="99"/>
      <c r="B472" s="104" t="s">
        <v>62</v>
      </c>
      <c r="C472" s="51"/>
      <c r="D472" s="206" t="e">
        <f>#REF!*1.1</f>
        <v>#REF!</v>
      </c>
      <c r="E472" s="206" t="e">
        <f>D472*1.1</f>
        <v>#REF!</v>
      </c>
      <c r="F472" s="206" t="e">
        <f>E472*1.1</f>
        <v>#REF!</v>
      </c>
      <c r="G472" s="206" t="e">
        <f>F472*1.1</f>
        <v>#REF!</v>
      </c>
    </row>
    <row r="473" spans="1:7" ht="12.75">
      <c r="A473" s="99"/>
      <c r="B473" s="101"/>
      <c r="C473" s="44" t="s">
        <v>61</v>
      </c>
      <c r="D473" s="190"/>
      <c r="E473" s="183"/>
      <c r="F473" s="183"/>
      <c r="G473" s="183"/>
    </row>
    <row r="474" spans="1:7" ht="12.75">
      <c r="A474" s="102" t="s">
        <v>59</v>
      </c>
      <c r="B474" s="101"/>
      <c r="C474" s="44" t="s">
        <v>60</v>
      </c>
      <c r="D474" s="190"/>
      <c r="E474" s="183"/>
      <c r="F474" s="183"/>
      <c r="G474" s="183"/>
    </row>
    <row r="475" spans="1:7" ht="12.75">
      <c r="A475" s="99"/>
      <c r="B475" s="104" t="s">
        <v>58</v>
      </c>
      <c r="C475" s="51"/>
      <c r="D475" s="206" t="e">
        <f>#REF!*1.1</f>
        <v>#REF!</v>
      </c>
      <c r="E475" s="206" t="e">
        <f>D475*1.1</f>
        <v>#REF!</v>
      </c>
      <c r="F475" s="206" t="e">
        <f>E475*1.1</f>
        <v>#REF!</v>
      </c>
      <c r="G475" s="206" t="e">
        <f>F475*1.1</f>
        <v>#REF!</v>
      </c>
    </row>
    <row r="476" spans="1:7" ht="12.75">
      <c r="A476" s="99"/>
      <c r="B476" s="101"/>
      <c r="C476" s="44" t="s">
        <v>57</v>
      </c>
      <c r="D476" s="190"/>
      <c r="E476" s="183"/>
      <c r="F476" s="183"/>
      <c r="G476" s="183"/>
    </row>
    <row r="477" spans="1:7" ht="12.75">
      <c r="A477" s="99"/>
      <c r="B477" s="101"/>
      <c r="C477" s="44" t="s">
        <v>56</v>
      </c>
      <c r="D477" s="190"/>
      <c r="E477" s="183"/>
      <c r="F477" s="183"/>
      <c r="G477" s="183"/>
    </row>
    <row r="478" spans="1:7" ht="12.75">
      <c r="A478" s="100"/>
      <c r="B478" s="101"/>
      <c r="C478" s="44" t="s">
        <v>55</v>
      </c>
      <c r="D478" s="190"/>
      <c r="E478" s="183"/>
      <c r="F478" s="194"/>
      <c r="G478" s="183"/>
    </row>
    <row r="479" spans="1:7" ht="12.75">
      <c r="A479" s="102" t="s">
        <v>53</v>
      </c>
      <c r="B479" s="103"/>
      <c r="C479" s="71" t="s">
        <v>54</v>
      </c>
      <c r="D479" s="190"/>
      <c r="E479" s="183"/>
      <c r="F479" s="183"/>
      <c r="G479" s="183"/>
    </row>
    <row r="480" spans="1:7" ht="12.75">
      <c r="A480" s="99"/>
      <c r="B480" s="104" t="s">
        <v>52</v>
      </c>
      <c r="C480" s="51"/>
      <c r="D480" s="206" t="e">
        <f>#REF!*1.1</f>
        <v>#REF!</v>
      </c>
      <c r="E480" s="206" t="e">
        <f>D480*1.1</f>
        <v>#REF!</v>
      </c>
      <c r="F480" s="206" t="e">
        <f>E480*1.1</f>
        <v>#REF!</v>
      </c>
      <c r="G480" s="206" t="e">
        <f>F480*1.1</f>
        <v>#REF!</v>
      </c>
    </row>
    <row r="481" spans="1:7" ht="12.75">
      <c r="A481" s="99"/>
      <c r="B481" s="101" t="s">
        <v>51</v>
      </c>
      <c r="C481" s="44"/>
      <c r="D481" s="190"/>
      <c r="E481" s="183"/>
      <c r="F481" s="183"/>
      <c r="G481" s="183"/>
    </row>
    <row r="482" spans="1:7" ht="12.75">
      <c r="A482" s="100"/>
      <c r="B482" s="101"/>
      <c r="C482" s="44" t="s">
        <v>50</v>
      </c>
      <c r="D482" s="190"/>
      <c r="E482" s="183"/>
      <c r="F482" s="183"/>
      <c r="G482" s="183"/>
    </row>
    <row r="483" spans="1:7" ht="12.75">
      <c r="A483" s="102" t="s">
        <v>48</v>
      </c>
      <c r="B483" s="103"/>
      <c r="C483" s="71" t="s">
        <v>49</v>
      </c>
      <c r="D483" s="190"/>
      <c r="E483" s="183"/>
      <c r="F483" s="183"/>
      <c r="G483" s="183"/>
    </row>
    <row r="484" spans="1:7" ht="12.75">
      <c r="A484" s="99"/>
      <c r="B484" s="104" t="s">
        <v>47</v>
      </c>
      <c r="C484" s="51"/>
      <c r="D484" s="206" t="e">
        <f>#REF!*1.1</f>
        <v>#REF!</v>
      </c>
      <c r="E484" s="206" t="e">
        <f>D484*1.1</f>
        <v>#REF!</v>
      </c>
      <c r="F484" s="206" t="e">
        <f>E484*1.1</f>
        <v>#REF!</v>
      </c>
      <c r="G484" s="206" t="e">
        <f>F484*1.1</f>
        <v>#REF!</v>
      </c>
    </row>
    <row r="485" spans="1:7" ht="12.75">
      <c r="A485" s="100"/>
      <c r="B485" s="101"/>
      <c r="C485" s="44" t="s">
        <v>46</v>
      </c>
      <c r="D485" s="190"/>
      <c r="E485" s="183"/>
      <c r="F485" s="183"/>
      <c r="G485" s="183"/>
    </row>
    <row r="486" spans="1:7" ht="12.75">
      <c r="A486" s="102" t="s">
        <v>44</v>
      </c>
      <c r="B486" s="103"/>
      <c r="C486" s="71" t="s">
        <v>45</v>
      </c>
      <c r="D486" s="190"/>
      <c r="E486" s="183"/>
      <c r="F486" s="183"/>
      <c r="G486" s="183"/>
    </row>
    <row r="487" spans="1:7" ht="12.75">
      <c r="A487" s="99"/>
      <c r="B487" s="104" t="s">
        <v>43</v>
      </c>
      <c r="C487" s="51"/>
      <c r="D487" s="206" t="e">
        <f>#REF!*1.1</f>
        <v>#REF!</v>
      </c>
      <c r="E487" s="206" t="e">
        <f>D487*1.1</f>
        <v>#REF!</v>
      </c>
      <c r="F487" s="206" t="e">
        <f>E487*1.1</f>
        <v>#REF!</v>
      </c>
      <c r="G487" s="206" t="e">
        <f>F487*1.1</f>
        <v>#REF!</v>
      </c>
    </row>
    <row r="488" spans="1:7" ht="12.75">
      <c r="A488" s="100"/>
      <c r="B488" s="101"/>
      <c r="C488" s="44" t="s">
        <v>42</v>
      </c>
      <c r="D488" s="190"/>
      <c r="E488" s="183"/>
      <c r="F488" s="183"/>
      <c r="G488" s="183"/>
    </row>
    <row r="489" spans="1:7" ht="12.75">
      <c r="A489" s="102" t="s">
        <v>40</v>
      </c>
      <c r="B489" s="103"/>
      <c r="C489" s="71" t="s">
        <v>41</v>
      </c>
      <c r="D489" s="190"/>
      <c r="E489" s="183"/>
      <c r="F489" s="183"/>
      <c r="G489" s="183"/>
    </row>
    <row r="490" spans="1:7" ht="12.75">
      <c r="A490" s="100"/>
      <c r="B490" s="104" t="s">
        <v>39</v>
      </c>
      <c r="C490" s="51"/>
      <c r="D490" s="206" t="e">
        <f>#REF!*1.1</f>
        <v>#REF!</v>
      </c>
      <c r="E490" s="206" t="e">
        <f>D490*1.1</f>
        <v>#REF!</v>
      </c>
      <c r="F490" s="206" t="e">
        <f>E490*1.1</f>
        <v>#REF!</v>
      </c>
      <c r="G490" s="206" t="e">
        <f>F490*1.1</f>
        <v>#REF!</v>
      </c>
    </row>
    <row r="491" spans="1:7" ht="12.75">
      <c r="A491" s="102" t="s">
        <v>37</v>
      </c>
      <c r="B491" s="103"/>
      <c r="C491" s="71" t="s">
        <v>38</v>
      </c>
      <c r="D491" s="190"/>
      <c r="E491" s="183"/>
      <c r="F491" s="183"/>
      <c r="G491" s="183"/>
    </row>
    <row r="492" spans="1:7" ht="12.75">
      <c r="A492" s="100"/>
      <c r="B492" s="104" t="s">
        <v>36</v>
      </c>
      <c r="C492" s="51"/>
      <c r="D492" s="206" t="e">
        <f>#REF!*1.1</f>
        <v>#REF!</v>
      </c>
      <c r="E492" s="206" t="e">
        <f>D492*1.1</f>
        <v>#REF!</v>
      </c>
      <c r="F492" s="206" t="e">
        <f>E492*1.1</f>
        <v>#REF!</v>
      </c>
      <c r="G492" s="206" t="e">
        <f>F492*1.1</f>
        <v>#REF!</v>
      </c>
    </row>
    <row r="493" spans="1:7" ht="12.75">
      <c r="A493" s="102" t="s">
        <v>34</v>
      </c>
      <c r="B493" s="103"/>
      <c r="C493" s="71" t="s">
        <v>35</v>
      </c>
      <c r="D493" s="190"/>
      <c r="E493" s="183"/>
      <c r="F493" s="183"/>
      <c r="G493" s="183"/>
    </row>
    <row r="494" spans="1:7" ht="12.75">
      <c r="A494" s="100"/>
      <c r="B494" s="104" t="s">
        <v>33</v>
      </c>
      <c r="C494" s="51"/>
      <c r="D494" s="206" t="e">
        <f>#REF!*1.1</f>
        <v>#REF!</v>
      </c>
      <c r="E494" s="206" t="e">
        <f>D494*1.1</f>
        <v>#REF!</v>
      </c>
      <c r="F494" s="206" t="e">
        <f>E494*1.1</f>
        <v>#REF!</v>
      </c>
      <c r="G494" s="206" t="e">
        <f>F494*1.1</f>
        <v>#REF!</v>
      </c>
    </row>
    <row r="495" spans="1:7" ht="12.75">
      <c r="A495" s="102" t="s">
        <v>31</v>
      </c>
      <c r="B495" s="103"/>
      <c r="C495" s="71" t="s">
        <v>32</v>
      </c>
      <c r="D495" s="190"/>
      <c r="E495" s="183"/>
      <c r="F495" s="183"/>
      <c r="G495" s="183"/>
    </row>
    <row r="496" spans="1:7" ht="12.75">
      <c r="A496" s="99"/>
      <c r="B496" s="104" t="s">
        <v>30</v>
      </c>
      <c r="C496" s="51"/>
      <c r="D496" s="206" t="e">
        <f>#REF!*1.1</f>
        <v>#REF!</v>
      </c>
      <c r="E496" s="206" t="e">
        <f>D496*1.1</f>
        <v>#REF!</v>
      </c>
      <c r="F496" s="206" t="e">
        <f>E496*1.1</f>
        <v>#REF!</v>
      </c>
      <c r="G496" s="206" t="e">
        <f>F496*1.1</f>
        <v>#REF!</v>
      </c>
    </row>
    <row r="497" spans="1:7" ht="12.75">
      <c r="A497" s="99"/>
      <c r="B497" s="101"/>
      <c r="C497" s="44" t="s">
        <v>29</v>
      </c>
      <c r="D497" s="190"/>
      <c r="E497" s="183"/>
      <c r="F497" s="183"/>
      <c r="G497" s="183"/>
    </row>
    <row r="498" spans="1:7" ht="12.75">
      <c r="A498" s="102" t="s">
        <v>27</v>
      </c>
      <c r="B498" s="101"/>
      <c r="C498" s="44" t="s">
        <v>28</v>
      </c>
      <c r="D498" s="190"/>
      <c r="E498" s="183"/>
      <c r="F498" s="183"/>
      <c r="G498" s="183"/>
    </row>
    <row r="499" spans="1:7" ht="12.75">
      <c r="A499" s="99"/>
      <c r="B499" s="104" t="s">
        <v>26</v>
      </c>
      <c r="C499" s="51"/>
      <c r="D499" s="206" t="e">
        <f>#REF!*1.1</f>
        <v>#REF!</v>
      </c>
      <c r="E499" s="206" t="e">
        <f>D499*1.1</f>
        <v>#REF!</v>
      </c>
      <c r="F499" s="206" t="e">
        <f>E499*1.1</f>
        <v>#REF!</v>
      </c>
      <c r="G499" s="206" t="e">
        <f>F499*1.1</f>
        <v>#REF!</v>
      </c>
    </row>
    <row r="500" spans="1:7" ht="12.75">
      <c r="A500" s="100"/>
      <c r="B500" s="101"/>
      <c r="C500" s="44" t="s">
        <v>25</v>
      </c>
      <c r="D500" s="190"/>
      <c r="E500" s="183"/>
      <c r="F500" s="183"/>
      <c r="G500" s="183"/>
    </row>
    <row r="501" spans="1:7" ht="12.75">
      <c r="A501" s="102" t="s">
        <v>23</v>
      </c>
      <c r="B501" s="103"/>
      <c r="C501" s="71" t="s">
        <v>24</v>
      </c>
      <c r="D501" s="190"/>
      <c r="E501" s="183"/>
      <c r="F501" s="183"/>
      <c r="G501" s="183"/>
    </row>
    <row r="502" spans="1:7" ht="12.75">
      <c r="A502" s="100"/>
      <c r="B502" s="104" t="s">
        <v>22</v>
      </c>
      <c r="C502" s="51"/>
      <c r="D502" s="206" t="e">
        <f>#REF!*1.1</f>
        <v>#REF!</v>
      </c>
      <c r="E502" s="206" t="e">
        <f>D502*1.1</f>
        <v>#REF!</v>
      </c>
      <c r="F502" s="206" t="e">
        <f>E502*1.1</f>
        <v>#REF!</v>
      </c>
      <c r="G502" s="206" t="e">
        <f>F502*1.1</f>
        <v>#REF!</v>
      </c>
    </row>
    <row r="503" spans="1:7" ht="12.75">
      <c r="A503" s="102" t="s">
        <v>20</v>
      </c>
      <c r="B503" s="103"/>
      <c r="C503" s="71" t="s">
        <v>21</v>
      </c>
      <c r="D503" s="190"/>
      <c r="E503" s="183"/>
      <c r="F503" s="183"/>
      <c r="G503" s="183"/>
    </row>
    <row r="504" spans="1:7" ht="12.75">
      <c r="A504" s="100"/>
      <c r="B504" s="104" t="s">
        <v>19</v>
      </c>
      <c r="C504" s="51"/>
      <c r="D504" s="206" t="e">
        <f>#REF!*1.1</f>
        <v>#REF!</v>
      </c>
      <c r="E504" s="206" t="e">
        <f>D504*1.1</f>
        <v>#REF!</v>
      </c>
      <c r="F504" s="206" t="e">
        <f>E504*1.1</f>
        <v>#REF!</v>
      </c>
      <c r="G504" s="206" t="e">
        <f>F504*1.1</f>
        <v>#REF!</v>
      </c>
    </row>
    <row r="505" spans="1:7" ht="12.75">
      <c r="A505" s="102" t="s">
        <v>17</v>
      </c>
      <c r="B505" s="103"/>
      <c r="C505" s="71" t="s">
        <v>18</v>
      </c>
      <c r="D505" s="190"/>
      <c r="E505" s="183"/>
      <c r="F505" s="183"/>
      <c r="G505" s="183"/>
    </row>
    <row r="506" spans="1:7" ht="12.75">
      <c r="A506" s="99"/>
      <c r="B506" s="104" t="s">
        <v>16</v>
      </c>
      <c r="C506" s="51"/>
      <c r="D506" s="206" t="e">
        <f>#REF!*1.1</f>
        <v>#REF!</v>
      </c>
      <c r="E506" s="206" t="e">
        <f>D506*1.1</f>
        <v>#REF!</v>
      </c>
      <c r="F506" s="206" t="e">
        <f>E506*1.1</f>
        <v>#REF!</v>
      </c>
      <c r="G506" s="206" t="e">
        <f>F506*1.1</f>
        <v>#REF!</v>
      </c>
    </row>
    <row r="507" spans="1:7" ht="12.75">
      <c r="A507" s="100"/>
      <c r="B507" s="101" t="s">
        <v>15</v>
      </c>
      <c r="C507" s="44"/>
      <c r="D507" s="190"/>
      <c r="E507" s="183"/>
      <c r="F507" s="183"/>
      <c r="G507" s="183"/>
    </row>
    <row r="508" spans="1:7" ht="12.75">
      <c r="A508" s="102" t="s">
        <v>13</v>
      </c>
      <c r="B508" s="103"/>
      <c r="C508" s="71" t="s">
        <v>14</v>
      </c>
      <c r="D508" s="190"/>
      <c r="E508" s="183"/>
      <c r="F508" s="183"/>
      <c r="G508" s="183"/>
    </row>
    <row r="509" spans="1:7" ht="12.75">
      <c r="A509" s="99"/>
      <c r="B509" s="104" t="s">
        <v>12</v>
      </c>
      <c r="C509" s="51"/>
      <c r="D509" s="206" t="e">
        <f>#REF!*1.1</f>
        <v>#REF!</v>
      </c>
      <c r="E509" s="206" t="e">
        <f>D509*1.1</f>
        <v>#REF!</v>
      </c>
      <c r="F509" s="206" t="e">
        <f>E509*1.1</f>
        <v>#REF!</v>
      </c>
      <c r="G509" s="206" t="e">
        <f>F509*1.1</f>
        <v>#REF!</v>
      </c>
    </row>
    <row r="510" spans="1:7" ht="12.75">
      <c r="A510" s="99"/>
      <c r="B510" s="101"/>
      <c r="C510" s="44" t="s">
        <v>11</v>
      </c>
      <c r="D510" s="190"/>
      <c r="E510" s="183"/>
      <c r="F510" s="183"/>
      <c r="G510" s="183"/>
    </row>
    <row r="511" spans="1:7" ht="12.75">
      <c r="A511" s="99"/>
      <c r="B511" s="101"/>
      <c r="C511" s="44" t="s">
        <v>10</v>
      </c>
      <c r="D511" s="190"/>
      <c r="E511" s="183"/>
      <c r="F511" s="183"/>
      <c r="G511" s="183"/>
    </row>
    <row r="512" spans="1:7" ht="12.75">
      <c r="A512" s="100"/>
      <c r="B512" s="101"/>
      <c r="C512" s="44" t="s">
        <v>9</v>
      </c>
      <c r="D512" s="190"/>
      <c r="E512" s="183"/>
      <c r="F512" s="183"/>
      <c r="G512" s="183"/>
    </row>
    <row r="513" spans="1:7" ht="12.75">
      <c r="A513" s="102" t="s">
        <v>7</v>
      </c>
      <c r="B513" s="103"/>
      <c r="C513" s="71" t="s">
        <v>8</v>
      </c>
      <c r="D513" s="190"/>
      <c r="E513" s="183"/>
      <c r="F513" s="183"/>
      <c r="G513" s="183"/>
    </row>
    <row r="514" spans="1:7" ht="12.75">
      <c r="A514" s="99"/>
      <c r="B514" s="104" t="s">
        <v>6</v>
      </c>
      <c r="C514" s="51"/>
      <c r="D514" s="206" t="e">
        <f>#REF!*1.1</f>
        <v>#REF!</v>
      </c>
      <c r="E514" s="206" t="e">
        <f>D514*1.1</f>
        <v>#REF!</v>
      </c>
      <c r="F514" s="206" t="e">
        <f>E514*1.1</f>
        <v>#REF!</v>
      </c>
      <c r="G514" s="206" t="e">
        <f>F514*1.1</f>
        <v>#REF!</v>
      </c>
    </row>
    <row r="515" spans="1:7" ht="12.75">
      <c r="A515" s="99"/>
      <c r="B515" s="115"/>
      <c r="C515" s="44" t="s">
        <v>5</v>
      </c>
      <c r="D515" s="190"/>
      <c r="E515" s="183"/>
      <c r="F515" s="183"/>
      <c r="G515" s="183"/>
    </row>
    <row r="516" spans="1:7" ht="12.75">
      <c r="A516" s="99"/>
      <c r="B516" s="115"/>
      <c r="C516" s="44" t="s">
        <v>4</v>
      </c>
      <c r="D516" s="190"/>
      <c r="E516" s="183"/>
      <c r="F516" s="183"/>
      <c r="G516" s="183"/>
    </row>
    <row r="517" spans="1:7" ht="12.75">
      <c r="A517" s="99"/>
      <c r="B517" s="115"/>
      <c r="C517" s="44" t="s">
        <v>3</v>
      </c>
      <c r="D517" s="190"/>
      <c r="E517" s="183"/>
      <c r="F517" s="183"/>
      <c r="G517" s="183"/>
    </row>
    <row r="518" spans="1:7" ht="13.5" thickBot="1">
      <c r="A518" s="105"/>
      <c r="B518" s="115"/>
      <c r="C518" s="44" t="s">
        <v>2</v>
      </c>
      <c r="D518" s="190"/>
      <c r="E518" s="183"/>
      <c r="F518" s="183"/>
      <c r="G518" s="183"/>
    </row>
    <row r="519" spans="2:7" ht="13.5" thickBot="1">
      <c r="B519" s="116"/>
      <c r="C519" s="45" t="s">
        <v>1</v>
      </c>
      <c r="D519" s="190"/>
      <c r="E519" s="183"/>
      <c r="F519" s="183"/>
      <c r="G519" s="183"/>
    </row>
    <row r="520" ht="14.25" customHeight="1">
      <c r="B520" s="28" t="s">
        <v>0</v>
      </c>
    </row>
    <row r="521" ht="14.25" customHeight="1"/>
  </sheetData>
  <sheetProtection/>
  <mergeCells count="7">
    <mergeCell ref="E157:E158"/>
    <mergeCell ref="F157:F158"/>
    <mergeCell ref="G157:G158"/>
    <mergeCell ref="J156:J157"/>
    <mergeCell ref="C222:C223"/>
    <mergeCell ref="D157:D158"/>
  </mergeCells>
  <printOptions horizontalCentered="1"/>
  <pageMargins left="0" right="0" top="0.3937007874015748" bottom="0.3937007874015748" header="0.31496062992125984" footer="0"/>
  <pageSetup horizontalDpi="600" verticalDpi="600" orientation="landscape" scale="63" r:id="rId1"/>
  <headerFooter>
    <oddFooter>&amp;CPage &amp;P of &amp;N</oddFooter>
  </headerFooter>
  <rowBreaks count="12" manualBreakCount="12">
    <brk id="49" min="1" max="8" man="1"/>
    <brk id="56" min="1" max="8" man="1"/>
    <brk id="115" min="1" max="8" man="1"/>
    <brk id="155" min="1" max="8" man="1"/>
    <brk id="201" min="1" max="8" man="1"/>
    <brk id="214" min="1" max="8" man="1"/>
    <brk id="265" min="1" max="8" man="1"/>
    <brk id="276" min="1" max="8" man="1"/>
    <brk id="343" min="1" max="8" man="1"/>
    <brk id="381" min="1" max="8" man="1"/>
    <brk id="427" min="1" max="8" man="1"/>
    <brk id="469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Khathutshelo Mabija</cp:lastModifiedBy>
  <cp:lastPrinted>2019-03-20T13:12:26Z</cp:lastPrinted>
  <dcterms:created xsi:type="dcterms:W3CDTF">2008-04-08T12:51:51Z</dcterms:created>
  <dcterms:modified xsi:type="dcterms:W3CDTF">2020-03-16T06:06:21Z</dcterms:modified>
  <cp:category/>
  <cp:version/>
  <cp:contentType/>
  <cp:contentStatus/>
</cp:coreProperties>
</file>